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5480" windowHeight="105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<sst xmlns="http://schemas.openxmlformats.org/spreadsheetml/2006/main" count="557" uniqueCount="135">
  <si>
    <t xml:space="preserve">   </t>
  </si>
  <si>
    <t>Данные по разным распредвалам 2110 с сайта картюнинг http://www.kartuning.ru</t>
  </si>
  <si>
    <t>обороты</t>
  </si>
  <si>
    <t>об/мин</t>
  </si>
  <si>
    <t>крутящий</t>
  </si>
  <si>
    <t>момент</t>
  </si>
  <si>
    <t>Нм</t>
  </si>
  <si>
    <t>мощность</t>
  </si>
  <si>
    <t>л.с.</t>
  </si>
  <si>
    <t>кВт</t>
  </si>
  <si>
    <t>стандартный распредвал</t>
  </si>
  <si>
    <t>распредвал  03 (моментный)</t>
  </si>
  <si>
    <t>распредвал  26</t>
  </si>
  <si>
    <t>распредвал  49 (мощностной)</t>
  </si>
  <si>
    <t>Пересчет графиков 2110 для  ОКИ: мощностьОКИ=(мощность2110+насосные потери)/2 - насосные потери</t>
  </si>
  <si>
    <t xml:space="preserve">насосные потери  </t>
  </si>
  <si>
    <t>в двигателях 2110 и ОКИ</t>
  </si>
  <si>
    <t>стандартный вал ОКА</t>
  </si>
  <si>
    <t>вал  03  ОКА</t>
  </si>
  <si>
    <t>вал  26  ОКА</t>
  </si>
  <si>
    <t>вал  49  ОКА</t>
  </si>
  <si>
    <t>передаточное отношение</t>
  </si>
  <si>
    <t>КПП</t>
  </si>
  <si>
    <t>1 перед.</t>
  </si>
  <si>
    <t>2 перед.</t>
  </si>
  <si>
    <t>3 перед.</t>
  </si>
  <si>
    <t>4 перед.</t>
  </si>
  <si>
    <t>ГП</t>
  </si>
  <si>
    <t>КПД</t>
  </si>
  <si>
    <t>трансмиссии</t>
  </si>
  <si>
    <t xml:space="preserve">радиус </t>
  </si>
  <si>
    <t>качения</t>
  </si>
  <si>
    <t>шин, м</t>
  </si>
  <si>
    <t>Сила тяги от ведущих колес</t>
  </si>
  <si>
    <t>передаче</t>
  </si>
  <si>
    <t xml:space="preserve"> ,  Н</t>
  </si>
  <si>
    <t>на  2-ой</t>
  </si>
  <si>
    <t>на  1-ой</t>
  </si>
  <si>
    <t xml:space="preserve">    Н</t>
  </si>
  <si>
    <t>на 3-ей</t>
  </si>
  <si>
    <t>на  4-ой</t>
  </si>
  <si>
    <t>Стандартный распредвал  ОКА</t>
  </si>
  <si>
    <t>распредвал  03  ОКА</t>
  </si>
  <si>
    <t>распредвал 26  ОКА</t>
  </si>
  <si>
    <t>распредвал 49  ОКА</t>
  </si>
  <si>
    <t>скорость</t>
  </si>
  <si>
    <t>Cx</t>
  </si>
  <si>
    <t>плотность</t>
  </si>
  <si>
    <t>площадь</t>
  </si>
  <si>
    <t>сила</t>
  </si>
  <si>
    <t>диапазон</t>
  </si>
  <si>
    <t>средняя</t>
  </si>
  <si>
    <t>масса</t>
  </si>
  <si>
    <t xml:space="preserve">сила </t>
  </si>
  <si>
    <t>км/ч</t>
  </si>
  <si>
    <t>м/с</t>
  </si>
  <si>
    <t>воздуха</t>
  </si>
  <si>
    <t>кв. метров</t>
  </si>
  <si>
    <t>сопрот.</t>
  </si>
  <si>
    <t>скоростей</t>
  </si>
  <si>
    <t>авто ,</t>
  </si>
  <si>
    <t>трения,</t>
  </si>
  <si>
    <t>кг/куб</t>
  </si>
  <si>
    <t>возд., Н</t>
  </si>
  <si>
    <t>кг</t>
  </si>
  <si>
    <t>шин , Н</t>
  </si>
  <si>
    <t>0-5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</si>
  <si>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</si>
  <si>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</si>
  <si>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</si>
  <si>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</si>
  <si>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</si>
  <si>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</si>
  <si>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</si>
  <si>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</si>
  <si>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</si>
  <si>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</si>
  <si>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</si>
  <si>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</si>
  <si>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</si>
  <si>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</si>
  <si>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</si>
  <si>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</si>
  <si>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</si>
  <si>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5-10</t>
  </si>
  <si>
    <t>10-15</t>
  </si>
  <si>
    <t>двигателя</t>
  </si>
  <si>
    <t>на 1-й</t>
  </si>
  <si>
    <t>сила тяги</t>
  </si>
  <si>
    <t>на этих</t>
  </si>
  <si>
    <t>оборотах</t>
  </si>
  <si>
    <t>график)</t>
  </si>
  <si>
    <t>(см. соотв</t>
  </si>
  <si>
    <t>стандарт</t>
  </si>
  <si>
    <t>распред</t>
  </si>
  <si>
    <t>вал  ,</t>
  </si>
  <si>
    <t xml:space="preserve">  Н</t>
  </si>
  <si>
    <t>на 2-й</t>
  </si>
  <si>
    <t>на 3-й</t>
  </si>
  <si>
    <t>на 4-й</t>
  </si>
  <si>
    <t xml:space="preserve">   Н</t>
  </si>
  <si>
    <t xml:space="preserve">результирующая сила, действующая </t>
  </si>
  <si>
    <t>на автомобиль , Н</t>
  </si>
  <si>
    <t xml:space="preserve">время разгона в </t>
  </si>
  <si>
    <t>на 1-й передаче</t>
  </si>
  <si>
    <t>данном диапазоне  скоростей</t>
  </si>
  <si>
    <t xml:space="preserve">на 4-й </t>
  </si>
  <si>
    <t>, секунд</t>
  </si>
  <si>
    <t>полная</t>
  </si>
  <si>
    <t xml:space="preserve">время </t>
  </si>
  <si>
    <t>разгона</t>
  </si>
  <si>
    <t>0-100</t>
  </si>
  <si>
    <t xml:space="preserve"> , секунд</t>
  </si>
  <si>
    <t>вал</t>
  </si>
  <si>
    <t>вал 03</t>
  </si>
  <si>
    <t xml:space="preserve"> , Н</t>
  </si>
  <si>
    <t>минимал.</t>
  </si>
  <si>
    <t>время</t>
  </si>
  <si>
    <t xml:space="preserve"> , сек</t>
  </si>
  <si>
    <t>вал 26</t>
  </si>
  <si>
    <t>вал 49</t>
  </si>
  <si>
    <t xml:space="preserve">Выводы:    </t>
  </si>
  <si>
    <t xml:space="preserve">          Установка распредвала 03 взамен штатного увеличит время разгона до 100 км/ч примерно на 0,3 секунды ,</t>
  </si>
  <si>
    <t xml:space="preserve">          Установка распредвала 26 взамен штатного уменьшит время разгона до 100 км/ч примерно на 2,2 секунды ,</t>
  </si>
  <si>
    <t xml:space="preserve">          установка распредвала 49 взамен штатного уменьшит время разгона до 100км/ч примерно на 25,3-23,5=1,8 секунды</t>
  </si>
  <si>
    <t>рно на 25,3-23,1=2,2 секунды</t>
  </si>
  <si>
    <t>22 декабря 2005г  ,  Алексей Амелин , alex---1967@mail.ru</t>
  </si>
  <si>
    <t>Расчет времени разгона автомобиля ВАЗ-11113 ОКА до 100 км/ч с различными распределительными валами.</t>
  </si>
  <si>
    <t>(мидель</t>
  </si>
  <si>
    <t>кузова)</t>
  </si>
  <si>
    <t>коэфф.</t>
  </si>
  <si>
    <t>аэродин.</t>
  </si>
  <si>
    <t>сопр.</t>
  </si>
  <si>
    <t>0-80 км/ч,</t>
  </si>
  <si>
    <t xml:space="preserve"> сек.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</si>
</sst>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сила тяги , стандарт вал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75"/>
          <c:y val="0.2425"/>
          <c:w val="0.70775"/>
          <c:h val="0.72475"/>
        </c:manualLayout>
      </c:layout>
      <c:lineChart>
        <c:grouping val="standard"/>
        <c:varyColors val="0"/>
        <c:ser>
          <c:idx val="0"/>
          <c:order val="0"/>
          <c:tx>
            <c:v>1-ая передача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Лист1!$AS$11:$AS$21</c:f>
              <c:numCache/>
            </c:numRef>
          </c:val>
          <c:smooth val="1"/>
        </c:ser>
        <c:ser>
          <c:idx val="1"/>
          <c:order val="1"/>
          <c:tx>
            <c:v>2-ая передача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Лист1!$AT$11:$AT$21</c:f>
              <c:numCache/>
            </c:numRef>
          </c:val>
          <c:smooth val="1"/>
        </c:ser>
        <c:ser>
          <c:idx val="2"/>
          <c:order val="2"/>
          <c:tx>
            <c:v>3-я передача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Лист1!$AU$11:$AU$21</c:f>
              <c:numCache/>
            </c:numRef>
          </c:val>
          <c:smooth val="1"/>
        </c:ser>
        <c:ser>
          <c:idx val="3"/>
          <c:order val="3"/>
          <c:tx>
            <c:v>4-я передача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Лист1!$AV$11:$AV$21</c:f>
              <c:numCache/>
            </c:numRef>
          </c:val>
          <c:smooth val="1"/>
        </c:ser>
        <c:axId val="43809181"/>
        <c:axId val="58738310"/>
      </c:lineChart>
      <c:catAx>
        <c:axId val="43809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обороты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8738310"/>
        <c:crosses val="autoZero"/>
        <c:auto val="0"/>
        <c:lblOffset val="100"/>
        <c:noMultiLvlLbl val="0"/>
      </c:catAx>
      <c:valAx>
        <c:axId val="58738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сила тяги , 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380918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9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вал 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9725"/>
          <c:w val="0.947"/>
          <c:h val="0.86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Лист1!$AX$11:$AX$21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Лист1!$AY$11:$AY$21</c:f>
              <c:numCache/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Лист1!$AZ$11:$AZ$21</c:f>
              <c:numCache/>
            </c:numRef>
          </c: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Лист1!$BA$11:$BA$21</c:f>
              <c:numCache/>
            </c:numRef>
          </c:val>
          <c:smooth val="1"/>
        </c:ser>
        <c:axId val="58882743"/>
        <c:axId val="60182640"/>
      </c:lineChart>
      <c:catAx>
        <c:axId val="58882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обороты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60182640"/>
        <c:crosses val="autoZero"/>
        <c:auto val="0"/>
        <c:lblOffset val="100"/>
        <c:noMultiLvlLbl val="0"/>
      </c:catAx>
      <c:valAx>
        <c:axId val="60182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сила тяги , 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888274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вал 26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99"/>
          <c:w val="0.94675"/>
          <c:h val="0.86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Лист1!$BC$11:$BC$21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Лист1!$BD$11:$BD$21</c:f>
              <c:numCache/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Лист1!$BE$11:$BE$21</c:f>
              <c:numCache/>
            </c:numRef>
          </c: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Лист1!$BF$11:$BF$21</c:f>
              <c:numCache/>
            </c:numRef>
          </c:val>
          <c:smooth val="1"/>
        </c:ser>
        <c:axId val="4772849"/>
        <c:axId val="42955642"/>
      </c:lineChart>
      <c:catAx>
        <c:axId val="4772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обороты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2955642"/>
        <c:crosses val="autoZero"/>
        <c:auto val="0"/>
        <c:lblOffset val="100"/>
        <c:noMultiLvlLbl val="0"/>
      </c:catAx>
      <c:valAx>
        <c:axId val="42955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сила тяги , 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7728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вал  49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Лист1!$BH$11:$BH$21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Лист1!$BI$11:$BI$21</c:f>
              <c:numCache/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Лист1!$BJ$11:$BJ$21</c:f>
              <c:numCache/>
            </c:numRef>
          </c: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Лист1!$B$11:$B$21</c:f>
              <c:numCache/>
            </c:numRef>
          </c:cat>
          <c:val>
            <c:numRef>
              <c:f>Лист1!$BK$11:$BK$21</c:f>
              <c:numCache/>
            </c:numRef>
          </c:val>
          <c:smooth val="1"/>
        </c:ser>
        <c:axId val="51056459"/>
        <c:axId val="56854948"/>
      </c:lineChart>
      <c:catAx>
        <c:axId val="5105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обороты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6854948"/>
        <c:crosses val="autoZero"/>
        <c:auto val="0"/>
        <c:lblOffset val="100"/>
        <c:noMultiLvlLbl val="0"/>
      </c:catAx>
      <c:valAx>
        <c:axId val="56854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сила тяги , 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10564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676275</xdr:colOff>
      <xdr:row>53</xdr:row>
      <xdr:rowOff>38100</xdr:rowOff>
    </xdr:from>
    <xdr:to>
      <xdr:col>41</xdr:col>
      <xdr:colOff>9525</xdr:colOff>
      <xdr:row>104</xdr:row>
      <xdr:rowOff>28575</xdr:rowOff>
    </xdr:to>
    <xdr:graphicFrame>
      <xdr:nvGraphicFramePr>
        <xdr:cNvPr id="1" name="Chart 5"/>
        <xdr:cNvGraphicFramePr/>
      </xdr:nvGraphicFramePr>
      <xdr:xfrm>
        <a:off x="14392275" y="8620125"/>
        <a:ext cx="13735050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43</xdr:col>
      <xdr:colOff>19050</xdr:colOff>
      <xdr:row>53</xdr:row>
      <xdr:rowOff>9525</xdr:rowOff>
    </xdr:from>
    <xdr:to>
      <xdr:col>58</xdr:col>
      <xdr:colOff>0</xdr:colOff>
      <xdr:row>104</xdr:row>
      <xdr:rowOff>28575</xdr:rowOff>
    </xdr:to>
    <xdr:graphicFrame>
      <xdr:nvGraphicFramePr>
        <xdr:cNvPr id="2" name="Chart 6"/>
        <xdr:cNvGraphicFramePr/>
      </xdr:nvGraphicFramePr>
      <xdr:xfrm>
        <a:off x="29508450" y="8591550"/>
        <a:ext cx="10267950" cy="827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68</xdr:col>
      <xdr:colOff>57150</xdr:colOff>
      <xdr:row>52</xdr:row>
      <xdr:rowOff>133350</xdr:rowOff>
    </xdr:from>
    <xdr:to>
      <xdr:col>81</xdr:col>
      <xdr:colOff>666750</xdr:colOff>
      <xdr:row>103</xdr:row>
      <xdr:rowOff>133350</xdr:rowOff>
    </xdr:to>
    <xdr:graphicFrame>
      <xdr:nvGraphicFramePr>
        <xdr:cNvPr id="3" name="Chart 7"/>
        <xdr:cNvGraphicFramePr/>
      </xdr:nvGraphicFramePr>
      <xdr:xfrm>
        <a:off x="46691550" y="8553450"/>
        <a:ext cx="9525000" cy="825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47625</xdr:colOff>
      <xdr:row>53</xdr:row>
      <xdr:rowOff>9525</xdr:rowOff>
    </xdr:from>
    <xdr:to>
      <xdr:col>104</xdr:col>
      <xdr:colOff>76200</xdr:colOff>
      <xdr:row>104</xdr:row>
      <xdr:rowOff>0</xdr:rowOff>
    </xdr:to>
    <xdr:graphicFrame>
      <xdr:nvGraphicFramePr>
        <xdr:cNvPr id="4" name="Chart 8"/>
        <xdr:cNvGraphicFramePr/>
      </xdr:nvGraphicFramePr>
      <xdr:xfrm>
        <a:off x="61083825" y="8591550"/>
        <a:ext cx="10315575" cy="8248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80"/>
  <sheetViews>
    <sheetView tabSelected="1" workbookViewId="0" topLeftCell="A131">
      <selection activeCell="A150" sqref="A150:IV150"/>
    </sheetView>
  </sheetViews>
  <sheetFormatPr defaultColWidth="9.00390625" defaultRowHeight="12.75"/>
  <sheetData>
    <row r="1" ht="12.75">
      <c r="D1" t="s">
        <v>127</v>
      </c>
    </row>
    <row r="3" spans="4:60" ht="12.75">
      <c r="D3" t="s">
        <v>1</v>
      </c>
      <c r="X3" t="s">
        <v>14</v>
      </c>
      <c r="AS3" t="s">
        <v>33</v>
      </c>
      <c r="AX3" t="s">
        <v>33</v>
      </c>
      <c r="BC3" t="s">
        <v>33</v>
      </c>
      <c r="BH3" t="s">
        <v>33</v>
      </c>
    </row>
    <row r="4" ht="12.75">
      <c r="T4" t="s">
        <v>15</v>
      </c>
    </row>
    <row r="5" spans="4:60" ht="12.75">
      <c r="D5" t="s">
        <v>10</v>
      </c>
      <c r="H5" t="s">
        <v>11</v>
      </c>
      <c r="L5" t="s">
        <v>12</v>
      </c>
      <c r="P5" t="s">
        <v>13</v>
      </c>
      <c r="T5" t="s">
        <v>16</v>
      </c>
      <c r="W5" t="s">
        <v>17</v>
      </c>
      <c r="Z5" t="s">
        <v>18</v>
      </c>
      <c r="AC5" t="s">
        <v>19</v>
      </c>
      <c r="AF5" t="s">
        <v>20</v>
      </c>
      <c r="AS5" t="s">
        <v>41</v>
      </c>
      <c r="AX5" t="s">
        <v>42</v>
      </c>
      <c r="BC5" t="s">
        <v>43</v>
      </c>
      <c r="BH5" t="s">
        <v>44</v>
      </c>
    </row>
    <row r="7" spans="2:63" ht="12.75">
      <c r="B7" t="s">
        <v>2</v>
      </c>
      <c r="D7" t="s">
        <v>4</v>
      </c>
      <c r="E7" t="s">
        <v>7</v>
      </c>
      <c r="F7" t="s">
        <v>7</v>
      </c>
      <c r="H7" t="s">
        <v>4</v>
      </c>
      <c r="I7" t="s">
        <v>7</v>
      </c>
      <c r="J7" t="s">
        <v>7</v>
      </c>
      <c r="L7" t="s">
        <v>4</v>
      </c>
      <c r="M7" t="s">
        <v>7</v>
      </c>
      <c r="N7" t="s">
        <v>7</v>
      </c>
      <c r="P7" t="s">
        <v>4</v>
      </c>
      <c r="Q7" t="s">
        <v>7</v>
      </c>
      <c r="R7" t="s">
        <v>7</v>
      </c>
      <c r="T7" t="s">
        <v>4</v>
      </c>
      <c r="U7" t="s">
        <v>7</v>
      </c>
      <c r="W7" t="s">
        <v>4</v>
      </c>
      <c r="X7" t="s">
        <v>7</v>
      </c>
      <c r="Z7" t="s">
        <v>4</v>
      </c>
      <c r="AA7" t="s">
        <v>7</v>
      </c>
      <c r="AC7" t="s">
        <v>4</v>
      </c>
      <c r="AD7" t="s">
        <v>7</v>
      </c>
      <c r="AF7" t="s">
        <v>4</v>
      </c>
      <c r="AG7" t="s">
        <v>7</v>
      </c>
      <c r="AI7" t="s">
        <v>21</v>
      </c>
      <c r="AO7" t="s">
        <v>28</v>
      </c>
      <c r="AQ7" t="s">
        <v>30</v>
      </c>
      <c r="AS7" t="s">
        <v>37</v>
      </c>
      <c r="AT7" t="s">
        <v>36</v>
      </c>
      <c r="AU7" t="s">
        <v>39</v>
      </c>
      <c r="AV7" t="s">
        <v>40</v>
      </c>
      <c r="AX7" t="s">
        <v>37</v>
      </c>
      <c r="AY7" t="s">
        <v>36</v>
      </c>
      <c r="AZ7" t="s">
        <v>39</v>
      </c>
      <c r="BA7" t="s">
        <v>40</v>
      </c>
      <c r="BC7" t="s">
        <v>37</v>
      </c>
      <c r="BD7" t="s">
        <v>36</v>
      </c>
      <c r="BE7" t="s">
        <v>39</v>
      </c>
      <c r="BF7" t="s">
        <v>40</v>
      </c>
      <c r="BH7" t="s">
        <v>37</v>
      </c>
      <c r="BI7" t="s">
        <v>36</v>
      </c>
      <c r="BJ7" t="s">
        <v>39</v>
      </c>
      <c r="BK7" t="s">
        <v>40</v>
      </c>
    </row>
    <row r="8" spans="2:63" ht="12.75">
      <c r="B8" t="s">
        <v>3</v>
      </c>
      <c r="D8" t="s">
        <v>5</v>
      </c>
      <c r="E8" t="s">
        <v>8</v>
      </c>
      <c r="F8" t="s">
        <v>9</v>
      </c>
      <c r="H8" t="s">
        <v>5</v>
      </c>
      <c r="I8" t="s">
        <v>8</v>
      </c>
      <c r="J8" t="s">
        <v>9</v>
      </c>
      <c r="L8" t="s">
        <v>5</v>
      </c>
      <c r="M8" t="s">
        <v>8</v>
      </c>
      <c r="N8" t="s">
        <v>9</v>
      </c>
      <c r="P8" t="s">
        <v>5</v>
      </c>
      <c r="Q8" t="s">
        <v>8</v>
      </c>
      <c r="R8" t="s">
        <v>9</v>
      </c>
      <c r="T8" t="s">
        <v>5</v>
      </c>
      <c r="U8" t="s">
        <v>9</v>
      </c>
      <c r="W8" t="s">
        <v>5</v>
      </c>
      <c r="X8" t="s">
        <v>9</v>
      </c>
      <c r="Z8" t="s">
        <v>5</v>
      </c>
      <c r="AA8" t="s">
        <v>9</v>
      </c>
      <c r="AC8" t="s">
        <v>5</v>
      </c>
      <c r="AD8" t="s">
        <v>9</v>
      </c>
      <c r="AF8" t="s">
        <v>5</v>
      </c>
      <c r="AG8" t="s">
        <v>9</v>
      </c>
      <c r="AI8" t="s">
        <v>22</v>
      </c>
      <c r="AJ8" t="s">
        <v>22</v>
      </c>
      <c r="AK8" t="s">
        <v>22</v>
      </c>
      <c r="AL8" t="s">
        <v>22</v>
      </c>
      <c r="AM8" t="s">
        <v>27</v>
      </c>
      <c r="AO8" t="s">
        <v>29</v>
      </c>
      <c r="AQ8" t="s">
        <v>31</v>
      </c>
      <c r="AS8" t="s">
        <v>34</v>
      </c>
      <c r="AT8" t="s">
        <v>34</v>
      </c>
      <c r="AU8" t="s">
        <v>34</v>
      </c>
      <c r="AV8" t="s">
        <v>34</v>
      </c>
      <c r="AX8" t="s">
        <v>34</v>
      </c>
      <c r="AY8" t="s">
        <v>34</v>
      </c>
      <c r="AZ8" t="s">
        <v>34</v>
      </c>
      <c r="BA8" t="s">
        <v>34</v>
      </c>
      <c r="BC8" t="s">
        <v>34</v>
      </c>
      <c r="BD8" t="s">
        <v>34</v>
      </c>
      <c r="BE8" t="s">
        <v>34</v>
      </c>
      <c r="BF8" t="s">
        <v>34</v>
      </c>
      <c r="BH8" t="s">
        <v>34</v>
      </c>
      <c r="BI8" t="s">
        <v>34</v>
      </c>
      <c r="BJ8" t="s">
        <v>34</v>
      </c>
      <c r="BK8" t="s">
        <v>34</v>
      </c>
    </row>
    <row r="9" spans="1:63" ht="12.75">
      <c r="A9" t="s">
        <v>0</v>
      </c>
      <c r="D9" t="s">
        <v>6</v>
      </c>
      <c r="H9" t="s">
        <v>6</v>
      </c>
      <c r="L9" t="s">
        <v>6</v>
      </c>
      <c r="P9" t="s">
        <v>6</v>
      </c>
      <c r="T9" t="s">
        <v>6</v>
      </c>
      <c r="W9" t="s">
        <v>6</v>
      </c>
      <c r="Z9" t="s">
        <v>6</v>
      </c>
      <c r="AC9" t="s">
        <v>6</v>
      </c>
      <c r="AF9" t="s">
        <v>6</v>
      </c>
      <c r="AI9" t="s">
        <v>23</v>
      </c>
      <c r="AJ9" t="s">
        <v>24</v>
      </c>
      <c r="AK9" t="s">
        <v>25</v>
      </c>
      <c r="AL9" t="s">
        <v>26</v>
      </c>
      <c r="AQ9" t="s">
        <v>32</v>
      </c>
      <c r="AS9" t="s">
        <v>35</v>
      </c>
      <c r="AT9" t="s">
        <v>38</v>
      </c>
      <c r="AU9" t="s">
        <v>38</v>
      </c>
      <c r="AV9" t="s">
        <v>38</v>
      </c>
      <c r="AX9" t="s">
        <v>35</v>
      </c>
      <c r="AY9" t="s">
        <v>38</v>
      </c>
      <c r="AZ9" t="s">
        <v>38</v>
      </c>
      <c r="BA9" t="s">
        <v>38</v>
      </c>
      <c r="BC9" t="s">
        <v>35</v>
      </c>
      <c r="BD9" t="s">
        <v>38</v>
      </c>
      <c r="BE9" t="s">
        <v>38</v>
      </c>
      <c r="BF9" t="s">
        <v>38</v>
      </c>
      <c r="BH9" t="s">
        <v>35</v>
      </c>
      <c r="BI9" t="s">
        <v>38</v>
      </c>
      <c r="BJ9" t="s">
        <v>38</v>
      </c>
      <c r="BK9" t="s">
        <v>38</v>
      </c>
    </row>
    <row r="11" spans="2:63" ht="12.75">
      <c r="B11">
        <v>1000</v>
      </c>
      <c r="D11">
        <v>50</v>
      </c>
      <c r="H11">
        <v>60</v>
      </c>
      <c r="L11">
        <v>52</v>
      </c>
      <c r="P11">
        <v>50</v>
      </c>
      <c r="T11">
        <v>1.43</v>
      </c>
      <c r="W11">
        <f>($D11+$T11)/2-$T11</f>
        <v>24.285</v>
      </c>
      <c r="Z11">
        <f>($H11+$T11)/2-$T11</f>
        <v>29.285</v>
      </c>
      <c r="AC11">
        <f>($L11+$T11)/2-$T11</f>
        <v>25.285</v>
      </c>
      <c r="AF11">
        <f>($P11+$T11)/2-$T11</f>
        <v>24.285</v>
      </c>
      <c r="AI11">
        <v>3.7</v>
      </c>
      <c r="AJ11">
        <v>2.06</v>
      </c>
      <c r="AK11">
        <v>1.27</v>
      </c>
      <c r="AL11">
        <v>0.9</v>
      </c>
      <c r="AM11">
        <v>4.07143</v>
      </c>
      <c r="AO11">
        <v>0.85</v>
      </c>
      <c r="AQ11">
        <v>0.238</v>
      </c>
      <c r="AS11">
        <f>$W11*$AI11*$AM11*$AO11/$AQ11</f>
        <v>1306.5582390535715</v>
      </c>
      <c r="AT11">
        <f>$W11*$AJ11*$AM11*$AO11/$AQ11</f>
        <v>727.4351276892858</v>
      </c>
      <c r="AU11">
        <f>$W11*$AK11*$AM11*$AO11/$AQ11</f>
        <v>448.4672874589286</v>
      </c>
      <c r="AV11">
        <f>$W11*$AL11*$AM11*$AO11/$AQ11</f>
        <v>317.81146355357146</v>
      </c>
      <c r="AX11">
        <f>$Z11*$AI11*$AM11*$AO11/$AQ11</f>
        <v>1575.563435482143</v>
      </c>
      <c r="AY11">
        <f>$Z11*$AJ11*$AM11*$AO11/$AQ11</f>
        <v>877.2055884035716</v>
      </c>
      <c r="AZ11">
        <f>$Z11*$AK11*$AM11*$AO11/$AQ11</f>
        <v>540.8015035303572</v>
      </c>
      <c r="BA11">
        <f>$Z11*$AL11*$AM11*$AO11/$AQ11</f>
        <v>383.24515998214287</v>
      </c>
      <c r="BC11">
        <f>$AC11*$AI11*$AM11*$AO11/$AQ11</f>
        <v>1360.359278339286</v>
      </c>
      <c r="BD11">
        <f>$AC11*$AJ11*$AM11*$AO11/$AQ11</f>
        <v>757.389219832143</v>
      </c>
      <c r="BE11">
        <f>$AC11*$AK11*$AM11*$AO11/$AQ11</f>
        <v>466.9341306732143</v>
      </c>
      <c r="BF11">
        <f>$AC11*$AL11*$AM11*$AO11/$AQ11</f>
        <v>330.8982028392857</v>
      </c>
      <c r="BH11">
        <f>$AF11*$AI11*$AM11*$AO11/$AQ11</f>
        <v>1306.5582390535715</v>
      </c>
      <c r="BI11">
        <f>$AF11*$AJ11*$AM11*$AO11/$AQ11</f>
        <v>727.4351276892858</v>
      </c>
      <c r="BJ11">
        <f>$AF11*$AK11*$AM11*$AO11/$AQ11</f>
        <v>448.4672874589286</v>
      </c>
      <c r="BK11">
        <f>$AF11*$AL11*$AM11*$AO11/$AQ11</f>
        <v>317.81146355357146</v>
      </c>
    </row>
    <row r="12" spans="2:63" ht="12.75">
      <c r="B12">
        <v>1500</v>
      </c>
      <c r="D12">
        <v>70</v>
      </c>
      <c r="F12">
        <v>10.58</v>
      </c>
      <c r="H12">
        <v>82.5</v>
      </c>
      <c r="I12">
        <v>18</v>
      </c>
      <c r="J12">
        <f>$I12*0.735</f>
        <v>13.23</v>
      </c>
      <c r="L12">
        <v>73</v>
      </c>
      <c r="M12">
        <v>15</v>
      </c>
      <c r="N12">
        <f>$M12*0.735</f>
        <v>11.025</v>
      </c>
      <c r="P12">
        <v>68</v>
      </c>
      <c r="Q12">
        <v>14</v>
      </c>
      <c r="R12">
        <f>$Q12*0.735</f>
        <v>10.29</v>
      </c>
      <c r="T12">
        <v>2.14</v>
      </c>
      <c r="U12">
        <v>0.54</v>
      </c>
      <c r="W12">
        <f aca="true" t="shared" si="0" ref="W12:W21">($D12+$T12)/2-$T12</f>
        <v>33.93</v>
      </c>
      <c r="X12">
        <f>($F12+$U12)/2-$U12</f>
        <v>5.0200000000000005</v>
      </c>
      <c r="Z12">
        <f aca="true" t="shared" si="1" ref="Z12:Z21">($H12+$T12)/2-$T12</f>
        <v>40.18</v>
      </c>
      <c r="AA12">
        <f>($J12+$U12)/2-$U12</f>
        <v>6.345</v>
      </c>
      <c r="AC12">
        <f aca="true" t="shared" si="2" ref="AC12:AC21">($L12+$T12)/2-$T12</f>
        <v>35.43</v>
      </c>
      <c r="AD12">
        <f>($N12+$U12)/2-$U12</f>
        <v>5.242500000000001</v>
      </c>
      <c r="AF12">
        <f aca="true" t="shared" si="3" ref="AF12:AF21">($P12+$T12)/2-$T12</f>
        <v>32.93</v>
      </c>
      <c r="AG12">
        <f>($R12+$U12)/2-$U12</f>
        <v>4.874999999999999</v>
      </c>
      <c r="AI12">
        <v>3.7</v>
      </c>
      <c r="AJ12">
        <v>2.06</v>
      </c>
      <c r="AK12">
        <v>1.27</v>
      </c>
      <c r="AL12">
        <v>0.9</v>
      </c>
      <c r="AM12">
        <v>4.07143</v>
      </c>
      <c r="AO12">
        <v>0.85</v>
      </c>
      <c r="AQ12">
        <v>0.238</v>
      </c>
      <c r="AS12">
        <f aca="true" t="shared" si="4" ref="AS12:AS21">$W12*$AI12*$AM12*$AO12/$AQ12</f>
        <v>1825.469262964286</v>
      </c>
      <c r="AT12">
        <f aca="true" t="shared" si="5" ref="AT12:AT21">$W12*$AJ12*$AM12*$AO12/$AQ12</f>
        <v>1016.3423464071428</v>
      </c>
      <c r="AU12">
        <f aca="true" t="shared" si="6" ref="AU12:AU21">$W12*$AK12*$AM12*$AO12/$AQ12</f>
        <v>626.5799902607143</v>
      </c>
      <c r="AV12">
        <f aca="true" t="shared" si="7" ref="AV12:AV21">$W12*$AL12*$AM12*$AO12/$AQ12</f>
        <v>444.03306396428576</v>
      </c>
      <c r="AX12">
        <f aca="true" t="shared" si="8" ref="AX12:AX21">$Z12*$AI12*$AM12*$AO12/$AQ12</f>
        <v>2161.7257585</v>
      </c>
      <c r="AY12">
        <f aca="true" t="shared" si="9" ref="AY12:AY21">$Z12*$AJ12*$AM12*$AO12/$AQ12</f>
        <v>1203.5554223000001</v>
      </c>
      <c r="AZ12">
        <f aca="true" t="shared" si="10" ref="AZ12:AZ21">$Z12*$AK12*$AM12*$AO12/$AQ12</f>
        <v>741.99776035</v>
      </c>
      <c r="BA12">
        <f aca="true" t="shared" si="11" ref="BA12:BA21">$Z12*$AL12*$AM12*$AO12/$AQ12</f>
        <v>525.8251845000001</v>
      </c>
      <c r="BC12">
        <f aca="true" t="shared" si="12" ref="BC12:BC21">$AC12*$AI12*$AM12*$AO12/$AQ12</f>
        <v>1906.1708218928572</v>
      </c>
      <c r="BD12">
        <f aca="true" t="shared" si="13" ref="BD12:BD21">$AC12*$AJ12*$AM12*$AO12/$AQ12</f>
        <v>1061.2734846214287</v>
      </c>
      <c r="BE12">
        <f aca="true" t="shared" si="14" ref="BE12:BE21">$AC12*$AK12*$AM12*$AO12/$AQ12</f>
        <v>654.280255082143</v>
      </c>
      <c r="BF12">
        <f aca="true" t="shared" si="15" ref="BF12:BF21">$AC12*$AL12*$AM12*$AO12/$AQ12</f>
        <v>463.66317289285723</v>
      </c>
      <c r="BH12">
        <f aca="true" t="shared" si="16" ref="BH12:BH21">$AF12*$AI12*$AM12*$AO12/$AQ12</f>
        <v>1771.6682236785718</v>
      </c>
      <c r="BI12">
        <f aca="true" t="shared" si="17" ref="BI12:BI21">$AF12*$AJ12*$AM12*$AO12/$AQ12</f>
        <v>986.3882542642859</v>
      </c>
      <c r="BJ12">
        <f aca="true" t="shared" si="18" ref="BJ12:BJ21">$AF12*$AK12*$AM12*$AO12/$AQ12</f>
        <v>608.1131470464286</v>
      </c>
      <c r="BK12">
        <f aca="true" t="shared" si="19" ref="BK12:BK21">$AF12*$AL12*$AM12*$AO12/$AQ12</f>
        <v>430.94632467857144</v>
      </c>
    </row>
    <row r="13" spans="2:63" ht="12.75">
      <c r="B13">
        <v>2000</v>
      </c>
      <c r="D13">
        <v>86</v>
      </c>
      <c r="F13">
        <v>17.64</v>
      </c>
      <c r="H13">
        <v>100</v>
      </c>
      <c r="I13">
        <v>28</v>
      </c>
      <c r="J13">
        <f aca="true" t="shared" si="20" ref="J13:J21">$I13*0.735</f>
        <v>20.58</v>
      </c>
      <c r="L13">
        <v>90</v>
      </c>
      <c r="M13">
        <v>25</v>
      </c>
      <c r="N13">
        <f aca="true" t="shared" si="21" ref="N13:N21">$M13*0.735</f>
        <v>18.375</v>
      </c>
      <c r="P13">
        <v>84</v>
      </c>
      <c r="Q13">
        <v>23</v>
      </c>
      <c r="R13">
        <f aca="true" t="shared" si="22" ref="R13:R21">$Q13*0.735</f>
        <v>16.905</v>
      </c>
      <c r="T13">
        <v>2.86</v>
      </c>
      <c r="U13">
        <v>0.97</v>
      </c>
      <c r="W13">
        <f t="shared" si="0"/>
        <v>41.57</v>
      </c>
      <c r="X13">
        <f aca="true" t="shared" si="23" ref="X13:X21">($F13+$U13)/2-$U13</f>
        <v>8.334999999999999</v>
      </c>
      <c r="Z13">
        <f t="shared" si="1"/>
        <v>48.57</v>
      </c>
      <c r="AA13">
        <f aca="true" t="shared" si="24" ref="AA13:AA21">($J13+$U13)/2-$U13</f>
        <v>9.804999999999998</v>
      </c>
      <c r="AC13">
        <f t="shared" si="2"/>
        <v>43.57</v>
      </c>
      <c r="AD13">
        <f aca="true" t="shared" si="25" ref="AD13:AD21">($N13+$U13)/2-$U13</f>
        <v>8.702499999999999</v>
      </c>
      <c r="AF13">
        <f t="shared" si="3"/>
        <v>40.57</v>
      </c>
      <c r="AG13">
        <f aca="true" t="shared" si="26" ref="AG13:AG21">($R13+$U13)/2-$U13</f>
        <v>7.9675</v>
      </c>
      <c r="AI13">
        <v>3.7</v>
      </c>
      <c r="AJ13">
        <v>2.06</v>
      </c>
      <c r="AK13">
        <v>1.27</v>
      </c>
      <c r="AL13">
        <v>0.9</v>
      </c>
      <c r="AM13">
        <v>4.07143</v>
      </c>
      <c r="AO13">
        <v>0.85</v>
      </c>
      <c r="AQ13">
        <v>0.238</v>
      </c>
      <c r="AS13">
        <f t="shared" si="4"/>
        <v>2236.509203107143</v>
      </c>
      <c r="AT13">
        <f t="shared" si="5"/>
        <v>1245.1916103785718</v>
      </c>
      <c r="AU13">
        <f t="shared" si="6"/>
        <v>767.6666724178572</v>
      </c>
      <c r="AV13">
        <f t="shared" si="7"/>
        <v>544.0157521071429</v>
      </c>
      <c r="AX13">
        <f t="shared" si="8"/>
        <v>2613.116478107143</v>
      </c>
      <c r="AY13">
        <f t="shared" si="9"/>
        <v>1454.8702553785715</v>
      </c>
      <c r="AZ13">
        <f t="shared" si="10"/>
        <v>896.9345749178572</v>
      </c>
      <c r="BA13">
        <f t="shared" si="11"/>
        <v>635.6229271071429</v>
      </c>
      <c r="BC13">
        <f t="shared" si="12"/>
        <v>2344.1112816785717</v>
      </c>
      <c r="BD13">
        <f t="shared" si="13"/>
        <v>1305.0997946642858</v>
      </c>
      <c r="BE13">
        <f t="shared" si="14"/>
        <v>804.6003588464287</v>
      </c>
      <c r="BF13">
        <f t="shared" si="15"/>
        <v>570.1892306785716</v>
      </c>
      <c r="BH13">
        <f t="shared" si="16"/>
        <v>2182.7081638214286</v>
      </c>
      <c r="BI13">
        <f t="shared" si="17"/>
        <v>1215.2375182357146</v>
      </c>
      <c r="BJ13">
        <f t="shared" si="18"/>
        <v>749.1998292035714</v>
      </c>
      <c r="BK13">
        <f t="shared" si="19"/>
        <v>530.9290128214286</v>
      </c>
    </row>
    <row r="14" spans="2:63" ht="12.75">
      <c r="B14">
        <v>2500</v>
      </c>
      <c r="D14">
        <v>97</v>
      </c>
      <c r="F14">
        <v>24.84</v>
      </c>
      <c r="H14">
        <v>110</v>
      </c>
      <c r="I14">
        <v>38</v>
      </c>
      <c r="J14">
        <f t="shared" si="20"/>
        <v>27.93</v>
      </c>
      <c r="L14">
        <v>102</v>
      </c>
      <c r="M14">
        <v>35.5</v>
      </c>
      <c r="N14">
        <f t="shared" si="21"/>
        <v>26.0925</v>
      </c>
      <c r="P14">
        <v>96</v>
      </c>
      <c r="Q14">
        <v>34.5</v>
      </c>
      <c r="R14">
        <f t="shared" si="22"/>
        <v>25.357499999999998</v>
      </c>
      <c r="T14">
        <v>3.57</v>
      </c>
      <c r="U14">
        <v>1.51</v>
      </c>
      <c r="W14">
        <f t="shared" si="0"/>
        <v>46.714999999999996</v>
      </c>
      <c r="X14">
        <f t="shared" si="23"/>
        <v>11.665000000000001</v>
      </c>
      <c r="Z14">
        <f t="shared" si="1"/>
        <v>53.214999999999996</v>
      </c>
      <c r="AA14">
        <f t="shared" si="24"/>
        <v>13.21</v>
      </c>
      <c r="AC14">
        <f t="shared" si="2"/>
        <v>49.214999999999996</v>
      </c>
      <c r="AD14">
        <f t="shared" si="25"/>
        <v>12.291250000000002</v>
      </c>
      <c r="AF14">
        <f t="shared" si="3"/>
        <v>46.214999999999996</v>
      </c>
      <c r="AG14">
        <f t="shared" si="26"/>
        <v>11.92375</v>
      </c>
      <c r="AI14">
        <v>3.7</v>
      </c>
      <c r="AJ14">
        <v>2.06</v>
      </c>
      <c r="AK14">
        <v>1.27</v>
      </c>
      <c r="AL14">
        <v>0.9</v>
      </c>
      <c r="AM14">
        <v>4.07143</v>
      </c>
      <c r="AO14">
        <v>0.85</v>
      </c>
      <c r="AQ14">
        <v>0.238</v>
      </c>
      <c r="AS14">
        <f t="shared" si="4"/>
        <v>2513.315550232143</v>
      </c>
      <c r="AT14">
        <f t="shared" si="5"/>
        <v>1399.3054144535715</v>
      </c>
      <c r="AU14">
        <f t="shared" si="6"/>
        <v>862.6785807553572</v>
      </c>
      <c r="AV14">
        <f t="shared" si="7"/>
        <v>611.3470257321428</v>
      </c>
      <c r="AX14">
        <f t="shared" si="8"/>
        <v>2863.022305589286</v>
      </c>
      <c r="AY14">
        <f t="shared" si="9"/>
        <v>1594.007013382143</v>
      </c>
      <c r="AZ14">
        <f t="shared" si="10"/>
        <v>982.7130616482143</v>
      </c>
      <c r="BA14">
        <f t="shared" si="11"/>
        <v>696.4108310892857</v>
      </c>
      <c r="BC14">
        <f t="shared" si="12"/>
        <v>2647.8181484464285</v>
      </c>
      <c r="BD14">
        <f t="shared" si="13"/>
        <v>1474.1906448107143</v>
      </c>
      <c r="BE14">
        <f t="shared" si="14"/>
        <v>908.8456887910714</v>
      </c>
      <c r="BF14">
        <f t="shared" si="15"/>
        <v>644.0638739464285</v>
      </c>
      <c r="BH14">
        <f t="shared" si="16"/>
        <v>2486.415030589286</v>
      </c>
      <c r="BI14">
        <f t="shared" si="17"/>
        <v>1384.328368382143</v>
      </c>
      <c r="BJ14">
        <f t="shared" si="18"/>
        <v>853.4451591482144</v>
      </c>
      <c r="BK14">
        <f t="shared" si="19"/>
        <v>604.8036560892857</v>
      </c>
    </row>
    <row r="15" spans="2:63" ht="12.75">
      <c r="B15">
        <v>3000</v>
      </c>
      <c r="D15">
        <v>103</v>
      </c>
      <c r="F15">
        <v>32.05</v>
      </c>
      <c r="H15">
        <v>113</v>
      </c>
      <c r="I15">
        <v>48</v>
      </c>
      <c r="J15">
        <f t="shared" si="20"/>
        <v>35.28</v>
      </c>
      <c r="L15">
        <v>110</v>
      </c>
      <c r="M15">
        <v>46</v>
      </c>
      <c r="N15">
        <f t="shared" si="21"/>
        <v>33.81</v>
      </c>
      <c r="P15">
        <v>106</v>
      </c>
      <c r="Q15">
        <v>44.5</v>
      </c>
      <c r="R15">
        <f t="shared" si="22"/>
        <v>32.707499999999996</v>
      </c>
      <c r="T15">
        <v>4.28</v>
      </c>
      <c r="U15">
        <v>2.18</v>
      </c>
      <c r="W15">
        <f t="shared" si="0"/>
        <v>49.36</v>
      </c>
      <c r="X15">
        <f t="shared" si="23"/>
        <v>14.934999999999999</v>
      </c>
      <c r="Z15">
        <f t="shared" si="1"/>
        <v>54.36</v>
      </c>
      <c r="AA15">
        <f t="shared" si="24"/>
        <v>16.55</v>
      </c>
      <c r="AC15">
        <f t="shared" si="2"/>
        <v>52.86</v>
      </c>
      <c r="AD15">
        <f t="shared" si="25"/>
        <v>15.815000000000001</v>
      </c>
      <c r="AF15">
        <f t="shared" si="3"/>
        <v>50.86</v>
      </c>
      <c r="AG15">
        <f t="shared" si="26"/>
        <v>15.263749999999998</v>
      </c>
      <c r="AI15">
        <v>3.7</v>
      </c>
      <c r="AJ15">
        <v>2.06</v>
      </c>
      <c r="AK15">
        <v>1.27</v>
      </c>
      <c r="AL15">
        <v>0.9</v>
      </c>
      <c r="AM15">
        <v>4.07143</v>
      </c>
      <c r="AO15">
        <v>0.85</v>
      </c>
      <c r="AQ15">
        <v>0.238</v>
      </c>
      <c r="AS15">
        <f t="shared" si="4"/>
        <v>2655.619299142858</v>
      </c>
      <c r="AT15">
        <f t="shared" si="5"/>
        <v>1478.5339881714287</v>
      </c>
      <c r="AU15">
        <f t="shared" si="6"/>
        <v>911.523381057143</v>
      </c>
      <c r="AV15">
        <f t="shared" si="7"/>
        <v>645.9614511428572</v>
      </c>
      <c r="AX15">
        <f t="shared" si="8"/>
        <v>2924.624495571429</v>
      </c>
      <c r="AY15">
        <f t="shared" si="9"/>
        <v>1628.3044488857142</v>
      </c>
      <c r="AZ15">
        <f t="shared" si="10"/>
        <v>1003.8575971285716</v>
      </c>
      <c r="BA15">
        <f t="shared" si="11"/>
        <v>711.3951475714288</v>
      </c>
      <c r="BC15">
        <f t="shared" si="12"/>
        <v>2843.9229366428576</v>
      </c>
      <c r="BD15">
        <f t="shared" si="13"/>
        <v>1583.3733106714287</v>
      </c>
      <c r="BE15">
        <f t="shared" si="14"/>
        <v>976.157332307143</v>
      </c>
      <c r="BF15">
        <f t="shared" si="15"/>
        <v>691.7650386428571</v>
      </c>
      <c r="BH15">
        <f t="shared" si="16"/>
        <v>2736.320858071429</v>
      </c>
      <c r="BI15">
        <f t="shared" si="17"/>
        <v>1523.4651263857145</v>
      </c>
      <c r="BJ15">
        <f t="shared" si="18"/>
        <v>939.2236458785716</v>
      </c>
      <c r="BK15">
        <f t="shared" si="19"/>
        <v>665.5915600714286</v>
      </c>
    </row>
    <row r="16" spans="2:63" ht="12.75">
      <c r="B16">
        <v>3500</v>
      </c>
      <c r="D16">
        <v>105</v>
      </c>
      <c r="F16">
        <v>38.22</v>
      </c>
      <c r="H16">
        <v>113</v>
      </c>
      <c r="I16">
        <v>56</v>
      </c>
      <c r="J16">
        <f t="shared" si="20"/>
        <v>41.16</v>
      </c>
      <c r="L16">
        <v>112</v>
      </c>
      <c r="M16">
        <v>55</v>
      </c>
      <c r="N16">
        <f t="shared" si="21"/>
        <v>40.425</v>
      </c>
      <c r="P16">
        <v>109.5</v>
      </c>
      <c r="Q16">
        <v>54</v>
      </c>
      <c r="R16">
        <f t="shared" si="22"/>
        <v>39.69</v>
      </c>
      <c r="T16">
        <v>5</v>
      </c>
      <c r="U16">
        <v>2.97</v>
      </c>
      <c r="W16">
        <f t="shared" si="0"/>
        <v>50</v>
      </c>
      <c r="X16">
        <f t="shared" si="23"/>
        <v>17.625</v>
      </c>
      <c r="Z16">
        <f t="shared" si="1"/>
        <v>54</v>
      </c>
      <c r="AA16">
        <f t="shared" si="24"/>
        <v>19.095</v>
      </c>
      <c r="AC16">
        <f t="shared" si="2"/>
        <v>53.5</v>
      </c>
      <c r="AD16">
        <f t="shared" si="25"/>
        <v>18.7275</v>
      </c>
      <c r="AF16">
        <f t="shared" si="3"/>
        <v>52.25</v>
      </c>
      <c r="AG16">
        <f t="shared" si="26"/>
        <v>18.36</v>
      </c>
      <c r="AI16">
        <v>3.7</v>
      </c>
      <c r="AJ16">
        <v>2.06</v>
      </c>
      <c r="AK16">
        <v>1.27</v>
      </c>
      <c r="AL16">
        <v>0.9</v>
      </c>
      <c r="AM16">
        <v>4.07143</v>
      </c>
      <c r="AO16">
        <v>0.85</v>
      </c>
      <c r="AQ16">
        <v>0.238</v>
      </c>
      <c r="AS16">
        <f t="shared" si="4"/>
        <v>2690.0519642857143</v>
      </c>
      <c r="AT16">
        <f t="shared" si="5"/>
        <v>1497.7046071428574</v>
      </c>
      <c r="AU16">
        <f t="shared" si="6"/>
        <v>923.3421607142859</v>
      </c>
      <c r="AV16">
        <f t="shared" si="7"/>
        <v>654.3369642857143</v>
      </c>
      <c r="AX16">
        <f t="shared" si="8"/>
        <v>2905.256121428572</v>
      </c>
      <c r="AY16">
        <f t="shared" si="9"/>
        <v>1617.520975714286</v>
      </c>
      <c r="AZ16">
        <f t="shared" si="10"/>
        <v>997.2095335714286</v>
      </c>
      <c r="BA16">
        <f t="shared" si="11"/>
        <v>706.6839214285716</v>
      </c>
      <c r="BC16">
        <f t="shared" si="12"/>
        <v>2878.355601785715</v>
      </c>
      <c r="BD16">
        <f t="shared" si="13"/>
        <v>1602.5439296428574</v>
      </c>
      <c r="BE16">
        <f t="shared" si="14"/>
        <v>987.9761119642859</v>
      </c>
      <c r="BF16">
        <f t="shared" si="15"/>
        <v>700.1405517857144</v>
      </c>
      <c r="BH16">
        <f t="shared" si="16"/>
        <v>2811.104302678572</v>
      </c>
      <c r="BI16">
        <f t="shared" si="17"/>
        <v>1565.1013144642857</v>
      </c>
      <c r="BJ16">
        <f t="shared" si="18"/>
        <v>964.8925579464286</v>
      </c>
      <c r="BK16">
        <f t="shared" si="19"/>
        <v>683.7821276785714</v>
      </c>
    </row>
    <row r="17" spans="2:63" ht="12.75">
      <c r="B17">
        <v>4000</v>
      </c>
      <c r="D17">
        <v>104</v>
      </c>
      <c r="F17">
        <v>43.36</v>
      </c>
      <c r="H17">
        <v>110</v>
      </c>
      <c r="I17">
        <v>61</v>
      </c>
      <c r="J17">
        <f t="shared" si="20"/>
        <v>44.835</v>
      </c>
      <c r="L17">
        <v>111.5</v>
      </c>
      <c r="M17">
        <v>62.5</v>
      </c>
      <c r="N17">
        <f t="shared" si="21"/>
        <v>45.9375</v>
      </c>
      <c r="P17">
        <v>110</v>
      </c>
      <c r="Q17">
        <v>61.5</v>
      </c>
      <c r="R17">
        <f t="shared" si="22"/>
        <v>45.2025</v>
      </c>
      <c r="T17">
        <v>5.7</v>
      </c>
      <c r="U17">
        <v>3.88</v>
      </c>
      <c r="W17">
        <f t="shared" si="0"/>
        <v>49.15</v>
      </c>
      <c r="X17">
        <f t="shared" si="23"/>
        <v>19.740000000000002</v>
      </c>
      <c r="Z17">
        <f t="shared" si="1"/>
        <v>52.15</v>
      </c>
      <c r="AA17">
        <f t="shared" si="24"/>
        <v>20.477500000000003</v>
      </c>
      <c r="AC17">
        <f t="shared" si="2"/>
        <v>52.9</v>
      </c>
      <c r="AD17">
        <f t="shared" si="25"/>
        <v>21.028750000000002</v>
      </c>
      <c r="AF17">
        <f t="shared" si="3"/>
        <v>52.15</v>
      </c>
      <c r="AG17">
        <f t="shared" si="26"/>
        <v>20.661250000000003</v>
      </c>
      <c r="AI17">
        <v>3.7</v>
      </c>
      <c r="AJ17">
        <v>2.06</v>
      </c>
      <c r="AK17">
        <v>1.27</v>
      </c>
      <c r="AL17">
        <v>0.9</v>
      </c>
      <c r="AM17">
        <v>4.07143</v>
      </c>
      <c r="AO17">
        <v>0.85</v>
      </c>
      <c r="AQ17">
        <v>0.238</v>
      </c>
      <c r="AS17">
        <f t="shared" si="4"/>
        <v>2644.321080892857</v>
      </c>
      <c r="AT17">
        <f t="shared" si="5"/>
        <v>1472.2436288214287</v>
      </c>
      <c r="AU17">
        <f t="shared" si="6"/>
        <v>907.6453439821429</v>
      </c>
      <c r="AV17">
        <f t="shared" si="7"/>
        <v>643.2132358928573</v>
      </c>
      <c r="AX17">
        <f t="shared" si="8"/>
        <v>2805.72419875</v>
      </c>
      <c r="AY17">
        <f t="shared" si="9"/>
        <v>1562.1059052500002</v>
      </c>
      <c r="AZ17">
        <f t="shared" si="10"/>
        <v>963.045873625</v>
      </c>
      <c r="BA17">
        <f t="shared" si="11"/>
        <v>682.4734537500001</v>
      </c>
      <c r="BC17">
        <f t="shared" si="12"/>
        <v>2846.074978214286</v>
      </c>
      <c r="BD17">
        <f t="shared" si="13"/>
        <v>1584.571474357143</v>
      </c>
      <c r="BE17">
        <f t="shared" si="14"/>
        <v>976.8960060357143</v>
      </c>
      <c r="BF17">
        <f t="shared" si="15"/>
        <v>692.2885082142858</v>
      </c>
      <c r="BH17">
        <f t="shared" si="16"/>
        <v>2805.72419875</v>
      </c>
      <c r="BI17">
        <f t="shared" si="17"/>
        <v>1562.1059052500002</v>
      </c>
      <c r="BJ17">
        <f t="shared" si="18"/>
        <v>963.045873625</v>
      </c>
      <c r="BK17">
        <f t="shared" si="19"/>
        <v>682.4734537500001</v>
      </c>
    </row>
    <row r="18" spans="2:63" ht="12.75">
      <c r="B18">
        <v>4500</v>
      </c>
      <c r="D18">
        <v>104</v>
      </c>
      <c r="F18">
        <v>48.51</v>
      </c>
      <c r="H18">
        <v>106</v>
      </c>
      <c r="I18">
        <v>66.5</v>
      </c>
      <c r="J18">
        <f t="shared" si="20"/>
        <v>48.8775</v>
      </c>
      <c r="L18">
        <v>111.5</v>
      </c>
      <c r="M18">
        <v>70</v>
      </c>
      <c r="N18">
        <f t="shared" si="21"/>
        <v>51.449999999999996</v>
      </c>
      <c r="P18">
        <v>110</v>
      </c>
      <c r="Q18">
        <v>69</v>
      </c>
      <c r="R18">
        <f t="shared" si="22"/>
        <v>50.714999999999996</v>
      </c>
      <c r="T18">
        <v>6.43</v>
      </c>
      <c r="U18">
        <v>4.91</v>
      </c>
      <c r="W18">
        <f t="shared" si="0"/>
        <v>48.785000000000004</v>
      </c>
      <c r="X18">
        <f t="shared" si="23"/>
        <v>21.8</v>
      </c>
      <c r="Z18">
        <f t="shared" si="1"/>
        <v>49.785000000000004</v>
      </c>
      <c r="AA18">
        <f t="shared" si="24"/>
        <v>21.983749999999997</v>
      </c>
      <c r="AC18">
        <f t="shared" si="2"/>
        <v>52.535000000000004</v>
      </c>
      <c r="AD18">
        <f t="shared" si="25"/>
        <v>23.27</v>
      </c>
      <c r="AF18">
        <f t="shared" si="3"/>
        <v>51.785000000000004</v>
      </c>
      <c r="AG18">
        <f t="shared" si="26"/>
        <v>22.9025</v>
      </c>
      <c r="AI18">
        <v>3.7</v>
      </c>
      <c r="AJ18">
        <v>2.06</v>
      </c>
      <c r="AK18">
        <v>1.27</v>
      </c>
      <c r="AL18">
        <v>0.9</v>
      </c>
      <c r="AM18">
        <v>4.07143</v>
      </c>
      <c r="AO18">
        <v>0.85</v>
      </c>
      <c r="AQ18">
        <v>0.238</v>
      </c>
      <c r="AS18">
        <f t="shared" si="4"/>
        <v>2624.683701553572</v>
      </c>
      <c r="AT18">
        <f t="shared" si="5"/>
        <v>1461.310385189286</v>
      </c>
      <c r="AU18">
        <f t="shared" si="6"/>
        <v>900.9049462089288</v>
      </c>
      <c r="AV18">
        <f t="shared" si="7"/>
        <v>638.4365760535715</v>
      </c>
      <c r="AX18">
        <f t="shared" si="8"/>
        <v>2678.4847408392866</v>
      </c>
      <c r="AY18">
        <f t="shared" si="9"/>
        <v>1491.2644773321429</v>
      </c>
      <c r="AZ18">
        <f t="shared" si="10"/>
        <v>919.3717894232144</v>
      </c>
      <c r="BA18">
        <f t="shared" si="11"/>
        <v>651.523315339286</v>
      </c>
      <c r="BC18">
        <f t="shared" si="12"/>
        <v>2826.4375988750007</v>
      </c>
      <c r="BD18">
        <f t="shared" si="13"/>
        <v>1573.6382307250003</v>
      </c>
      <c r="BE18">
        <f t="shared" si="14"/>
        <v>970.1556082625002</v>
      </c>
      <c r="BF18">
        <f t="shared" si="15"/>
        <v>687.5118483750001</v>
      </c>
      <c r="BH18">
        <f t="shared" si="16"/>
        <v>2786.086819410715</v>
      </c>
      <c r="BI18">
        <f t="shared" si="17"/>
        <v>1551.1726616178576</v>
      </c>
      <c r="BJ18">
        <f t="shared" si="18"/>
        <v>956.3054758517859</v>
      </c>
      <c r="BK18">
        <f t="shared" si="19"/>
        <v>677.6967939107144</v>
      </c>
    </row>
    <row r="19" spans="2:63" ht="12.75">
      <c r="B19">
        <v>5000</v>
      </c>
      <c r="D19">
        <v>103</v>
      </c>
      <c r="F19">
        <v>52.63</v>
      </c>
      <c r="H19">
        <v>100</v>
      </c>
      <c r="I19">
        <v>69.5</v>
      </c>
      <c r="J19">
        <f t="shared" si="20"/>
        <v>51.082499999999996</v>
      </c>
      <c r="L19">
        <v>110</v>
      </c>
      <c r="M19">
        <v>76</v>
      </c>
      <c r="N19">
        <f t="shared" si="21"/>
        <v>55.86</v>
      </c>
      <c r="P19">
        <v>108</v>
      </c>
      <c r="Q19">
        <v>74.5</v>
      </c>
      <c r="R19">
        <f t="shared" si="22"/>
        <v>54.7575</v>
      </c>
      <c r="T19">
        <v>7.14</v>
      </c>
      <c r="U19">
        <v>6.06</v>
      </c>
      <c r="W19">
        <f t="shared" si="0"/>
        <v>47.93</v>
      </c>
      <c r="X19">
        <f t="shared" si="23"/>
        <v>23.285000000000004</v>
      </c>
      <c r="Z19">
        <f t="shared" si="1"/>
        <v>46.43</v>
      </c>
      <c r="AA19">
        <f t="shared" si="24"/>
        <v>22.51125</v>
      </c>
      <c r="AC19">
        <f t="shared" si="2"/>
        <v>51.43</v>
      </c>
      <c r="AD19">
        <f t="shared" si="25"/>
        <v>24.900000000000002</v>
      </c>
      <c r="AF19">
        <f t="shared" si="3"/>
        <v>50.43</v>
      </c>
      <c r="AG19">
        <f t="shared" si="26"/>
        <v>24.348750000000003</v>
      </c>
      <c r="AI19">
        <v>3.7</v>
      </c>
      <c r="AJ19">
        <v>2.06</v>
      </c>
      <c r="AK19">
        <v>1.27</v>
      </c>
      <c r="AL19">
        <v>0.9</v>
      </c>
      <c r="AM19">
        <v>4.07143</v>
      </c>
      <c r="AO19">
        <v>0.85</v>
      </c>
      <c r="AQ19">
        <v>0.238</v>
      </c>
      <c r="AS19">
        <f t="shared" si="4"/>
        <v>2578.683812964286</v>
      </c>
      <c r="AT19">
        <f t="shared" si="5"/>
        <v>1435.699636407143</v>
      </c>
      <c r="AU19">
        <f t="shared" si="6"/>
        <v>885.1157952607143</v>
      </c>
      <c r="AV19">
        <f t="shared" si="7"/>
        <v>627.2474139642858</v>
      </c>
      <c r="AX19">
        <f t="shared" si="8"/>
        <v>2497.982254035715</v>
      </c>
      <c r="AY19">
        <f t="shared" si="9"/>
        <v>1390.7684981928576</v>
      </c>
      <c r="AZ19">
        <f t="shared" si="10"/>
        <v>857.4155304392857</v>
      </c>
      <c r="BA19">
        <f t="shared" si="11"/>
        <v>607.6173050357144</v>
      </c>
      <c r="BC19">
        <f t="shared" si="12"/>
        <v>2766.9874504642858</v>
      </c>
      <c r="BD19">
        <f t="shared" si="13"/>
        <v>1540.538958907143</v>
      </c>
      <c r="BE19">
        <f t="shared" si="14"/>
        <v>949.7497465107145</v>
      </c>
      <c r="BF19">
        <f t="shared" si="15"/>
        <v>673.0510014642858</v>
      </c>
      <c r="BH19">
        <f t="shared" si="16"/>
        <v>2713.1864111785717</v>
      </c>
      <c r="BI19">
        <f t="shared" si="17"/>
        <v>1510.5848667642858</v>
      </c>
      <c r="BJ19">
        <f t="shared" si="18"/>
        <v>931.2829032964286</v>
      </c>
      <c r="BK19">
        <f t="shared" si="19"/>
        <v>659.9642621785715</v>
      </c>
    </row>
    <row r="20" spans="2:63" ht="12.75">
      <c r="B20">
        <v>5500</v>
      </c>
      <c r="D20">
        <v>96</v>
      </c>
      <c r="F20">
        <v>54.39</v>
      </c>
      <c r="H20">
        <v>90</v>
      </c>
      <c r="I20">
        <v>69</v>
      </c>
      <c r="J20">
        <f t="shared" si="20"/>
        <v>50.714999999999996</v>
      </c>
      <c r="L20">
        <v>102</v>
      </c>
      <c r="M20">
        <v>78</v>
      </c>
      <c r="N20">
        <f t="shared" si="21"/>
        <v>57.33</v>
      </c>
      <c r="P20">
        <v>102</v>
      </c>
      <c r="Q20">
        <v>78</v>
      </c>
      <c r="R20">
        <f t="shared" si="22"/>
        <v>57.33</v>
      </c>
      <c r="T20">
        <v>7.86</v>
      </c>
      <c r="U20">
        <v>7.33</v>
      </c>
      <c r="W20">
        <f t="shared" si="0"/>
        <v>44.07</v>
      </c>
      <c r="X20">
        <f t="shared" si="23"/>
        <v>23.53</v>
      </c>
      <c r="Z20">
        <f t="shared" si="1"/>
        <v>41.07</v>
      </c>
      <c r="AA20">
        <f t="shared" si="24"/>
        <v>21.692499999999995</v>
      </c>
      <c r="AC20">
        <f t="shared" si="2"/>
        <v>47.07</v>
      </c>
      <c r="AD20">
        <f t="shared" si="25"/>
        <v>25</v>
      </c>
      <c r="AF20">
        <f t="shared" si="3"/>
        <v>47.07</v>
      </c>
      <c r="AG20">
        <f t="shared" si="26"/>
        <v>25</v>
      </c>
      <c r="AI20">
        <v>3.7</v>
      </c>
      <c r="AJ20">
        <v>2.06</v>
      </c>
      <c r="AK20">
        <v>1.27</v>
      </c>
      <c r="AL20">
        <v>0.9</v>
      </c>
      <c r="AM20">
        <v>4.07143</v>
      </c>
      <c r="AO20">
        <v>0.85</v>
      </c>
      <c r="AQ20">
        <v>0.238</v>
      </c>
      <c r="AS20">
        <f t="shared" si="4"/>
        <v>2371.0118013214287</v>
      </c>
      <c r="AT20">
        <f t="shared" si="5"/>
        <v>1320.0768407357143</v>
      </c>
      <c r="AU20">
        <f t="shared" si="6"/>
        <v>813.8337804535715</v>
      </c>
      <c r="AV20">
        <f t="shared" si="7"/>
        <v>576.7326003214287</v>
      </c>
      <c r="AX20">
        <f t="shared" si="8"/>
        <v>2209.608683464286</v>
      </c>
      <c r="AY20">
        <f t="shared" si="9"/>
        <v>1230.214564307143</v>
      </c>
      <c r="AZ20">
        <f t="shared" si="10"/>
        <v>758.4332508107144</v>
      </c>
      <c r="BA20">
        <f t="shared" si="11"/>
        <v>537.4723824642858</v>
      </c>
      <c r="BC20">
        <f t="shared" si="12"/>
        <v>2532.414919178572</v>
      </c>
      <c r="BD20">
        <f t="shared" si="13"/>
        <v>1409.9391171642858</v>
      </c>
      <c r="BE20">
        <f t="shared" si="14"/>
        <v>869.2343100964287</v>
      </c>
      <c r="BF20">
        <f t="shared" si="15"/>
        <v>615.9928181785715</v>
      </c>
      <c r="BH20">
        <f t="shared" si="16"/>
        <v>2532.414919178572</v>
      </c>
      <c r="BI20">
        <f t="shared" si="17"/>
        <v>1409.9391171642858</v>
      </c>
      <c r="BJ20">
        <f t="shared" si="18"/>
        <v>869.2343100964287</v>
      </c>
      <c r="BK20">
        <f t="shared" si="19"/>
        <v>615.9928181785715</v>
      </c>
    </row>
    <row r="21" spans="2:63" ht="12.75">
      <c r="B21">
        <v>6000</v>
      </c>
      <c r="D21">
        <v>86</v>
      </c>
      <c r="F21">
        <v>53.65</v>
      </c>
      <c r="H21">
        <v>80</v>
      </c>
      <c r="I21">
        <v>67</v>
      </c>
      <c r="J21">
        <f t="shared" si="20"/>
        <v>49.245</v>
      </c>
      <c r="L21">
        <v>91.5</v>
      </c>
      <c r="M21">
        <v>77</v>
      </c>
      <c r="N21">
        <f t="shared" si="21"/>
        <v>56.595</v>
      </c>
      <c r="P21">
        <v>93</v>
      </c>
      <c r="Q21">
        <v>78</v>
      </c>
      <c r="R21">
        <f t="shared" si="22"/>
        <v>57.33</v>
      </c>
      <c r="T21">
        <v>8.57</v>
      </c>
      <c r="U21">
        <v>8.72</v>
      </c>
      <c r="W21">
        <f t="shared" si="0"/>
        <v>38.714999999999996</v>
      </c>
      <c r="X21">
        <f t="shared" si="23"/>
        <v>22.464999999999996</v>
      </c>
      <c r="Z21">
        <f t="shared" si="1"/>
        <v>35.714999999999996</v>
      </c>
      <c r="AA21">
        <f t="shared" si="24"/>
        <v>20.262499999999996</v>
      </c>
      <c r="AC21">
        <f t="shared" si="2"/>
        <v>41.464999999999996</v>
      </c>
      <c r="AD21">
        <f t="shared" si="25"/>
        <v>23.9375</v>
      </c>
      <c r="AF21">
        <f t="shared" si="3"/>
        <v>42.214999999999996</v>
      </c>
      <c r="AG21">
        <f t="shared" si="26"/>
        <v>24.305</v>
      </c>
      <c r="AI21">
        <v>3.7</v>
      </c>
      <c r="AJ21">
        <v>2.06</v>
      </c>
      <c r="AK21">
        <v>1.27</v>
      </c>
      <c r="AL21">
        <v>0.9</v>
      </c>
      <c r="AM21">
        <v>4.07143</v>
      </c>
      <c r="AO21">
        <v>0.85</v>
      </c>
      <c r="AQ21">
        <v>0.238</v>
      </c>
      <c r="AS21">
        <f t="shared" si="4"/>
        <v>2082.9072359464285</v>
      </c>
      <c r="AT21">
        <f t="shared" si="5"/>
        <v>1159.6726773107143</v>
      </c>
      <c r="AU21">
        <f t="shared" si="6"/>
        <v>714.9438350410713</v>
      </c>
      <c r="AV21">
        <f t="shared" si="7"/>
        <v>506.65311144642857</v>
      </c>
      <c r="AX21">
        <f t="shared" si="8"/>
        <v>1921.5041180892858</v>
      </c>
      <c r="AY21">
        <f t="shared" si="9"/>
        <v>1069.8104008821429</v>
      </c>
      <c r="AZ21">
        <f t="shared" si="10"/>
        <v>659.5433053982143</v>
      </c>
      <c r="BA21">
        <f t="shared" si="11"/>
        <v>467.3928935892857</v>
      </c>
      <c r="BC21">
        <f t="shared" si="12"/>
        <v>2230.860093982143</v>
      </c>
      <c r="BD21">
        <f t="shared" si="13"/>
        <v>1242.0464307035713</v>
      </c>
      <c r="BE21">
        <f t="shared" si="14"/>
        <v>765.727653880357</v>
      </c>
      <c r="BF21">
        <f t="shared" si="15"/>
        <v>542.641644482143</v>
      </c>
      <c r="BH21">
        <f t="shared" si="16"/>
        <v>2271.2108734464286</v>
      </c>
      <c r="BI21">
        <f t="shared" si="17"/>
        <v>1264.5119998107143</v>
      </c>
      <c r="BJ21">
        <f t="shared" si="18"/>
        <v>779.5777862910713</v>
      </c>
      <c r="BK21">
        <f t="shared" si="19"/>
        <v>552.4566989464286</v>
      </c>
    </row>
    <row r="106" spans="24:116" ht="12.75">
      <c r="X106" t="s">
        <v>88</v>
      </c>
      <c r="Z106" t="s">
        <v>88</v>
      </c>
      <c r="AB106" t="s">
        <v>88</v>
      </c>
      <c r="AD106" t="s">
        <v>88</v>
      </c>
      <c r="AW106" t="s">
        <v>88</v>
      </c>
      <c r="AY106" t="s">
        <v>88</v>
      </c>
      <c r="BA106" t="s">
        <v>88</v>
      </c>
      <c r="BC106" t="s">
        <v>88</v>
      </c>
      <c r="BE106" t="s">
        <v>101</v>
      </c>
      <c r="BJ106" t="s">
        <v>103</v>
      </c>
      <c r="BL106" t="s">
        <v>105</v>
      </c>
      <c r="BP106" t="s">
        <v>116</v>
      </c>
      <c r="BQ106" t="s">
        <v>117</v>
      </c>
      <c r="BR106" t="s">
        <v>109</v>
      </c>
      <c r="BU106" t="s">
        <v>88</v>
      </c>
      <c r="BW106" t="s">
        <v>88</v>
      </c>
      <c r="BY106" t="s">
        <v>88</v>
      </c>
      <c r="CA106" t="s">
        <v>88</v>
      </c>
      <c r="CC106" t="s">
        <v>101</v>
      </c>
      <c r="CH106" t="s">
        <v>103</v>
      </c>
      <c r="CJ106" t="s">
        <v>105</v>
      </c>
      <c r="CN106" t="s">
        <v>116</v>
      </c>
      <c r="CO106" t="s">
        <v>117</v>
      </c>
      <c r="CP106" t="s">
        <v>109</v>
      </c>
      <c r="CS106" t="s">
        <v>88</v>
      </c>
      <c r="CU106" t="s">
        <v>88</v>
      </c>
      <c r="CW106" t="s">
        <v>88</v>
      </c>
      <c r="CY106" t="s">
        <v>101</v>
      </c>
      <c r="DD106" t="s">
        <v>103</v>
      </c>
      <c r="DF106" t="s">
        <v>105</v>
      </c>
      <c r="DJ106" t="s">
        <v>116</v>
      </c>
      <c r="DK106" t="s">
        <v>117</v>
      </c>
      <c r="DL106" t="s">
        <v>109</v>
      </c>
    </row>
    <row r="107" spans="24:116" ht="12.75">
      <c r="X107" t="s">
        <v>89</v>
      </c>
      <c r="Z107" t="s">
        <v>89</v>
      </c>
      <c r="AB107" t="s">
        <v>89</v>
      </c>
      <c r="AD107" t="s">
        <v>89</v>
      </c>
      <c r="AG107" t="s">
        <v>101</v>
      </c>
      <c r="AL107" t="s">
        <v>103</v>
      </c>
      <c r="AN107" t="s">
        <v>105</v>
      </c>
      <c r="AR107" t="s">
        <v>116</v>
      </c>
      <c r="AS107" t="s">
        <v>117</v>
      </c>
      <c r="AT107" t="s">
        <v>109</v>
      </c>
      <c r="AW107" t="s">
        <v>89</v>
      </c>
      <c r="AY107" t="s">
        <v>89</v>
      </c>
      <c r="BA107" t="s">
        <v>89</v>
      </c>
      <c r="BC107" t="s">
        <v>89</v>
      </c>
      <c r="BE107" t="s">
        <v>102</v>
      </c>
      <c r="BK107" t="s">
        <v>107</v>
      </c>
      <c r="BP107" t="s">
        <v>117</v>
      </c>
      <c r="BQ107" t="s">
        <v>110</v>
      </c>
      <c r="BR107" t="s">
        <v>110</v>
      </c>
      <c r="BU107" t="s">
        <v>89</v>
      </c>
      <c r="BW107" t="s">
        <v>89</v>
      </c>
      <c r="BY107" t="s">
        <v>89</v>
      </c>
      <c r="CA107" t="s">
        <v>89</v>
      </c>
      <c r="CC107" t="s">
        <v>102</v>
      </c>
      <c r="CI107" t="s">
        <v>107</v>
      </c>
      <c r="CN107" t="s">
        <v>117</v>
      </c>
      <c r="CO107" t="s">
        <v>110</v>
      </c>
      <c r="CP107" t="s">
        <v>110</v>
      </c>
      <c r="CS107" t="s">
        <v>89</v>
      </c>
      <c r="CU107" t="s">
        <v>89</v>
      </c>
      <c r="CW107" t="s">
        <v>89</v>
      </c>
      <c r="CY107" t="s">
        <v>102</v>
      </c>
      <c r="DE107" t="s">
        <v>107</v>
      </c>
      <c r="DJ107" t="s">
        <v>117</v>
      </c>
      <c r="DK107" t="s">
        <v>110</v>
      </c>
      <c r="DL107" t="s">
        <v>110</v>
      </c>
    </row>
    <row r="108" spans="24:116" ht="12.75">
      <c r="X108" t="s">
        <v>90</v>
      </c>
      <c r="Z108" t="s">
        <v>90</v>
      </c>
      <c r="AB108" t="s">
        <v>90</v>
      </c>
      <c r="AD108" t="s">
        <v>90</v>
      </c>
      <c r="AG108" t="s">
        <v>102</v>
      </c>
      <c r="AM108" t="s">
        <v>107</v>
      </c>
      <c r="AR108" t="s">
        <v>117</v>
      </c>
      <c r="AS108" t="s">
        <v>110</v>
      </c>
      <c r="AT108" t="s">
        <v>110</v>
      </c>
      <c r="AW108" t="s">
        <v>90</v>
      </c>
      <c r="AY108" t="s">
        <v>90</v>
      </c>
      <c r="BA108" t="s">
        <v>90</v>
      </c>
      <c r="BC108" t="s">
        <v>90</v>
      </c>
      <c r="BE108" t="s">
        <v>87</v>
      </c>
      <c r="BF108" t="s">
        <v>97</v>
      </c>
      <c r="BG108" t="s">
        <v>98</v>
      </c>
      <c r="BL108" t="s">
        <v>97</v>
      </c>
      <c r="BM108" t="s">
        <v>98</v>
      </c>
      <c r="BN108" t="s">
        <v>106</v>
      </c>
      <c r="BP108" t="s">
        <v>110</v>
      </c>
      <c r="BQ108" t="s">
        <v>133</v>
      </c>
      <c r="BR108" t="s">
        <v>111</v>
      </c>
      <c r="BU108" t="s">
        <v>90</v>
      </c>
      <c r="BW108" t="s">
        <v>90</v>
      </c>
      <c r="BY108" t="s">
        <v>90</v>
      </c>
      <c r="CA108" t="s">
        <v>90</v>
      </c>
      <c r="CC108" t="s">
        <v>87</v>
      </c>
      <c r="CD108" t="s">
        <v>97</v>
      </c>
      <c r="CE108" t="s">
        <v>98</v>
      </c>
      <c r="CJ108" t="s">
        <v>97</v>
      </c>
      <c r="CK108" t="s">
        <v>98</v>
      </c>
      <c r="CN108" t="s">
        <v>110</v>
      </c>
      <c r="CO108" t="s">
        <v>133</v>
      </c>
      <c r="CP108" t="s">
        <v>111</v>
      </c>
      <c r="CS108" t="s">
        <v>90</v>
      </c>
      <c r="CU108" t="s">
        <v>90</v>
      </c>
      <c r="CW108" t="s">
        <v>90</v>
      </c>
      <c r="CY108" t="s">
        <v>87</v>
      </c>
      <c r="CZ108" t="s">
        <v>97</v>
      </c>
      <c r="DA108" t="s">
        <v>98</v>
      </c>
      <c r="DF108" t="s">
        <v>97</v>
      </c>
      <c r="DG108" t="s">
        <v>98</v>
      </c>
      <c r="DJ108" t="s">
        <v>110</v>
      </c>
      <c r="DK108" t="s">
        <v>133</v>
      </c>
      <c r="DL108" t="s">
        <v>111</v>
      </c>
    </row>
    <row r="109" spans="3:116" ht="12.75">
      <c r="C109" t="s">
        <v>130</v>
      </c>
      <c r="W109" t="s">
        <v>2</v>
      </c>
      <c r="X109" t="s">
        <v>92</v>
      </c>
      <c r="Y109" t="s">
        <v>2</v>
      </c>
      <c r="Z109" t="s">
        <v>92</v>
      </c>
      <c r="AA109" t="s">
        <v>2</v>
      </c>
      <c r="AB109" t="s">
        <v>92</v>
      </c>
      <c r="AC109" t="s">
        <v>2</v>
      </c>
      <c r="AD109" t="s">
        <v>92</v>
      </c>
      <c r="AG109" t="s">
        <v>87</v>
      </c>
      <c r="AH109" t="s">
        <v>97</v>
      </c>
      <c r="AI109" t="s">
        <v>98</v>
      </c>
      <c r="AJ109" t="s">
        <v>99</v>
      </c>
      <c r="AN109" t="s">
        <v>97</v>
      </c>
      <c r="AO109" t="s">
        <v>98</v>
      </c>
      <c r="AP109" t="s">
        <v>106</v>
      </c>
      <c r="AR109" t="s">
        <v>110</v>
      </c>
      <c r="AS109" t="s">
        <v>133</v>
      </c>
      <c r="AT109" t="s">
        <v>111</v>
      </c>
      <c r="AV109" t="s">
        <v>2</v>
      </c>
      <c r="AW109" t="s">
        <v>92</v>
      </c>
      <c r="AX109" t="s">
        <v>2</v>
      </c>
      <c r="AY109" t="s">
        <v>92</v>
      </c>
      <c r="AZ109" t="s">
        <v>2</v>
      </c>
      <c r="BA109" t="s">
        <v>92</v>
      </c>
      <c r="BB109" t="s">
        <v>2</v>
      </c>
      <c r="BC109" t="s">
        <v>92</v>
      </c>
      <c r="BE109" t="s">
        <v>34</v>
      </c>
      <c r="BF109" t="s">
        <v>34</v>
      </c>
      <c r="BG109" t="s">
        <v>34</v>
      </c>
      <c r="BJ109" t="s">
        <v>104</v>
      </c>
      <c r="BL109" t="s">
        <v>34</v>
      </c>
      <c r="BM109" t="s">
        <v>34</v>
      </c>
      <c r="BN109" t="s">
        <v>34</v>
      </c>
      <c r="BP109" t="s">
        <v>114</v>
      </c>
      <c r="BQ109" t="s">
        <v>134</v>
      </c>
      <c r="BR109" t="s">
        <v>54</v>
      </c>
      <c r="BT109" t="s">
        <v>2</v>
      </c>
      <c r="BU109" t="s">
        <v>92</v>
      </c>
      <c r="BV109" t="s">
        <v>2</v>
      </c>
      <c r="BW109" t="s">
        <v>92</v>
      </c>
      <c r="BX109" t="s">
        <v>2</v>
      </c>
      <c r="BY109" t="s">
        <v>92</v>
      </c>
      <c r="BZ109" t="s">
        <v>2</v>
      </c>
      <c r="CA109" t="s">
        <v>92</v>
      </c>
      <c r="CC109" t="s">
        <v>34</v>
      </c>
      <c r="CD109" t="s">
        <v>34</v>
      </c>
      <c r="CE109" t="s">
        <v>34</v>
      </c>
      <c r="CH109" t="s">
        <v>104</v>
      </c>
      <c r="CJ109" t="s">
        <v>34</v>
      </c>
      <c r="CK109" t="s">
        <v>34</v>
      </c>
      <c r="CN109" t="s">
        <v>119</v>
      </c>
      <c r="CO109" t="s">
        <v>134</v>
      </c>
      <c r="CP109" t="s">
        <v>54</v>
      </c>
      <c r="CR109" t="s">
        <v>2</v>
      </c>
      <c r="CS109" t="s">
        <v>92</v>
      </c>
      <c r="CT109" t="s">
        <v>2</v>
      </c>
      <c r="CU109" t="s">
        <v>92</v>
      </c>
      <c r="CV109" t="s">
        <v>2</v>
      </c>
      <c r="CW109" t="s">
        <v>92</v>
      </c>
      <c r="CY109" t="s">
        <v>34</v>
      </c>
      <c r="CZ109" t="s">
        <v>34</v>
      </c>
      <c r="DA109" t="s">
        <v>34</v>
      </c>
      <c r="DD109" t="s">
        <v>104</v>
      </c>
      <c r="DF109" t="s">
        <v>34</v>
      </c>
      <c r="DG109" t="s">
        <v>34</v>
      </c>
      <c r="DJ109" t="s">
        <v>120</v>
      </c>
      <c r="DK109" t="s">
        <v>134</v>
      </c>
      <c r="DL109" t="s">
        <v>54</v>
      </c>
    </row>
    <row r="110" spans="3:116" ht="12.75">
      <c r="C110" t="s">
        <v>131</v>
      </c>
      <c r="E110" t="s">
        <v>128</v>
      </c>
      <c r="W110" t="s">
        <v>86</v>
      </c>
      <c r="X110" t="s">
        <v>91</v>
      </c>
      <c r="Y110" t="s">
        <v>86</v>
      </c>
      <c r="Z110" t="s">
        <v>91</v>
      </c>
      <c r="AA110" t="s">
        <v>86</v>
      </c>
      <c r="AB110" t="s">
        <v>91</v>
      </c>
      <c r="AC110" t="s">
        <v>86</v>
      </c>
      <c r="AD110" t="s">
        <v>91</v>
      </c>
      <c r="AG110" t="s">
        <v>34</v>
      </c>
      <c r="AH110" t="s">
        <v>34</v>
      </c>
      <c r="AI110" t="s">
        <v>34</v>
      </c>
      <c r="AJ110" t="s">
        <v>34</v>
      </c>
      <c r="AL110" t="s">
        <v>104</v>
      </c>
      <c r="AN110" t="s">
        <v>34</v>
      </c>
      <c r="AO110" t="s">
        <v>34</v>
      </c>
      <c r="AP110" t="s">
        <v>34</v>
      </c>
      <c r="AR110" t="s">
        <v>113</v>
      </c>
      <c r="AS110" t="s">
        <v>134</v>
      </c>
      <c r="AT110" t="s">
        <v>54</v>
      </c>
      <c r="AV110" t="s">
        <v>86</v>
      </c>
      <c r="AW110" t="s">
        <v>91</v>
      </c>
      <c r="AX110" t="s">
        <v>86</v>
      </c>
      <c r="AY110" t="s">
        <v>91</v>
      </c>
      <c r="AZ110" t="s">
        <v>86</v>
      </c>
      <c r="BA110" t="s">
        <v>91</v>
      </c>
      <c r="BB110" t="s">
        <v>86</v>
      </c>
      <c r="BC110" t="s">
        <v>91</v>
      </c>
      <c r="BE110" t="s">
        <v>100</v>
      </c>
      <c r="BF110" t="s">
        <v>100</v>
      </c>
      <c r="BG110" t="s">
        <v>100</v>
      </c>
      <c r="BP110" t="s">
        <v>118</v>
      </c>
      <c r="BQ110" t="s">
        <v>114</v>
      </c>
      <c r="BR110" t="s">
        <v>112</v>
      </c>
      <c r="BT110" t="s">
        <v>86</v>
      </c>
      <c r="BU110" t="s">
        <v>91</v>
      </c>
      <c r="BV110" t="s">
        <v>86</v>
      </c>
      <c r="BW110" t="s">
        <v>91</v>
      </c>
      <c r="BX110" t="s">
        <v>86</v>
      </c>
      <c r="BY110" t="s">
        <v>91</v>
      </c>
      <c r="BZ110" t="s">
        <v>86</v>
      </c>
      <c r="CA110" t="s">
        <v>91</v>
      </c>
      <c r="CC110" t="s">
        <v>100</v>
      </c>
      <c r="CD110" t="s">
        <v>100</v>
      </c>
      <c r="CE110" t="s">
        <v>100</v>
      </c>
      <c r="CN110" t="s">
        <v>118</v>
      </c>
      <c r="CO110" t="s">
        <v>119</v>
      </c>
      <c r="CP110" t="s">
        <v>112</v>
      </c>
      <c r="CR110" t="s">
        <v>86</v>
      </c>
      <c r="CS110" t="s">
        <v>91</v>
      </c>
      <c r="CT110" t="s">
        <v>86</v>
      </c>
      <c r="CU110" t="s">
        <v>91</v>
      </c>
      <c r="CV110" t="s">
        <v>86</v>
      </c>
      <c r="CW110" t="s">
        <v>91</v>
      </c>
      <c r="CY110" t="s">
        <v>100</v>
      </c>
      <c r="CZ110" t="s">
        <v>100</v>
      </c>
      <c r="DA110" t="s">
        <v>100</v>
      </c>
      <c r="DD110" t="s">
        <v>120</v>
      </c>
      <c r="DF110" t="s">
        <v>120</v>
      </c>
      <c r="DG110" t="s">
        <v>120</v>
      </c>
      <c r="DJ110" t="s">
        <v>118</v>
      </c>
      <c r="DK110" t="s">
        <v>120</v>
      </c>
      <c r="DL110" t="s">
        <v>112</v>
      </c>
    </row>
    <row r="111" spans="3:116" ht="12.75">
      <c r="C111" t="s">
        <v>132</v>
      </c>
      <c r="E111" t="s">
        <v>129</v>
      </c>
      <c r="J111" t="s">
        <v>108</v>
      </c>
      <c r="W111" t="s">
        <v>87</v>
      </c>
      <c r="X111" t="s">
        <v>93</v>
      </c>
      <c r="Y111" t="s">
        <v>97</v>
      </c>
      <c r="Z111" t="s">
        <v>93</v>
      </c>
      <c r="AA111" t="s">
        <v>98</v>
      </c>
      <c r="AB111" t="s">
        <v>93</v>
      </c>
      <c r="AC111" t="s">
        <v>99</v>
      </c>
      <c r="AD111" t="s">
        <v>93</v>
      </c>
      <c r="AG111" t="s">
        <v>100</v>
      </c>
      <c r="AH111" t="s">
        <v>100</v>
      </c>
      <c r="AI111" t="s">
        <v>100</v>
      </c>
      <c r="AJ111" t="s">
        <v>100</v>
      </c>
      <c r="AR111" t="s">
        <v>93</v>
      </c>
      <c r="AS111" t="s">
        <v>93</v>
      </c>
      <c r="AT111" t="s">
        <v>112</v>
      </c>
      <c r="AV111" t="s">
        <v>87</v>
      </c>
      <c r="AW111" t="s">
        <v>94</v>
      </c>
      <c r="AX111" t="s">
        <v>97</v>
      </c>
      <c r="AY111" t="s">
        <v>94</v>
      </c>
      <c r="AZ111" t="s">
        <v>98</v>
      </c>
      <c r="BA111" t="s">
        <v>94</v>
      </c>
      <c r="BB111" t="s">
        <v>99</v>
      </c>
      <c r="BC111" t="s">
        <v>94</v>
      </c>
      <c r="BR111" t="s">
        <v>114</v>
      </c>
      <c r="BT111" t="s">
        <v>87</v>
      </c>
      <c r="BU111" t="s">
        <v>94</v>
      </c>
      <c r="BV111" t="s">
        <v>97</v>
      </c>
      <c r="BW111" t="s">
        <v>94</v>
      </c>
      <c r="BX111" t="s">
        <v>98</v>
      </c>
      <c r="BY111" t="s">
        <v>94</v>
      </c>
      <c r="BZ111" t="s">
        <v>99</v>
      </c>
      <c r="CA111" t="s">
        <v>94</v>
      </c>
      <c r="CP111" t="s">
        <v>119</v>
      </c>
      <c r="CR111" t="s">
        <v>87</v>
      </c>
      <c r="CS111" t="s">
        <v>94</v>
      </c>
      <c r="CT111" t="s">
        <v>97</v>
      </c>
      <c r="CU111" t="s">
        <v>94</v>
      </c>
      <c r="CV111" t="s">
        <v>98</v>
      </c>
      <c r="CW111" t="s">
        <v>94</v>
      </c>
      <c r="CY111" t="s">
        <v>120</v>
      </c>
      <c r="CZ111" t="s">
        <v>120</v>
      </c>
      <c r="DA111" t="s">
        <v>120</v>
      </c>
      <c r="DL111" t="s">
        <v>120</v>
      </c>
    </row>
    <row r="112" spans="1:101" ht="12.75">
      <c r="A112" t="s">
        <v>45</v>
      </c>
      <c r="B112" t="s">
        <v>45</v>
      </c>
      <c r="C112" t="s">
        <v>46</v>
      </c>
      <c r="D112" t="s">
        <v>47</v>
      </c>
      <c r="E112" t="s">
        <v>48</v>
      </c>
      <c r="F112" t="s">
        <v>49</v>
      </c>
      <c r="G112" t="s">
        <v>50</v>
      </c>
      <c r="H112" t="s">
        <v>51</v>
      </c>
      <c r="I112" t="s">
        <v>51</v>
      </c>
      <c r="J112" t="s">
        <v>52</v>
      </c>
      <c r="K112" t="s">
        <v>53</v>
      </c>
      <c r="M112" t="s">
        <v>21</v>
      </c>
      <c r="S112" t="s">
        <v>28</v>
      </c>
      <c r="U112" t="s">
        <v>30</v>
      </c>
      <c r="W112" t="s">
        <v>34</v>
      </c>
      <c r="X112" t="s">
        <v>94</v>
      </c>
      <c r="Y112" t="s">
        <v>34</v>
      </c>
      <c r="Z112" t="s">
        <v>94</v>
      </c>
      <c r="AA112" t="s">
        <v>34</v>
      </c>
      <c r="AB112" t="s">
        <v>94</v>
      </c>
      <c r="AC112" t="s">
        <v>34</v>
      </c>
      <c r="AD112" t="s">
        <v>94</v>
      </c>
      <c r="AS112" t="s">
        <v>94</v>
      </c>
      <c r="AT112" t="s">
        <v>93</v>
      </c>
      <c r="AV112" t="s">
        <v>34</v>
      </c>
      <c r="AW112" t="s">
        <v>114</v>
      </c>
      <c r="AX112" t="s">
        <v>34</v>
      </c>
      <c r="AY112" t="s">
        <v>114</v>
      </c>
      <c r="AZ112" t="s">
        <v>34</v>
      </c>
      <c r="BA112" t="s">
        <v>114</v>
      </c>
      <c r="BB112" t="s">
        <v>34</v>
      </c>
      <c r="BC112" t="s">
        <v>114</v>
      </c>
      <c r="BT112" t="s">
        <v>34</v>
      </c>
      <c r="BU112" t="s">
        <v>119</v>
      </c>
      <c r="BV112" t="s">
        <v>34</v>
      </c>
      <c r="BW112" t="s">
        <v>119</v>
      </c>
      <c r="BX112" t="s">
        <v>34</v>
      </c>
      <c r="BY112" t="s">
        <v>119</v>
      </c>
      <c r="BZ112" t="s">
        <v>34</v>
      </c>
      <c r="CA112" t="s">
        <v>119</v>
      </c>
      <c r="CR112" t="s">
        <v>34</v>
      </c>
      <c r="CS112" t="s">
        <v>120</v>
      </c>
      <c r="CT112" t="s">
        <v>34</v>
      </c>
      <c r="CU112" t="s">
        <v>120</v>
      </c>
      <c r="CV112" t="s">
        <v>34</v>
      </c>
      <c r="CW112" t="s">
        <v>120</v>
      </c>
    </row>
    <row r="113" spans="1:101" ht="12.75">
      <c r="A113" t="s">
        <v>54</v>
      </c>
      <c r="B113" t="s">
        <v>55</v>
      </c>
      <c r="D113" t="s">
        <v>56</v>
      </c>
      <c r="E113" t="s">
        <v>57</v>
      </c>
      <c r="F113" t="s">
        <v>58</v>
      </c>
      <c r="G113" t="s">
        <v>59</v>
      </c>
      <c r="H113" t="s">
        <v>45</v>
      </c>
      <c r="I113" t="s">
        <v>45</v>
      </c>
      <c r="J113" t="s">
        <v>60</v>
      </c>
      <c r="K113" t="s">
        <v>61</v>
      </c>
      <c r="M113" t="s">
        <v>22</v>
      </c>
      <c r="N113" t="s">
        <v>22</v>
      </c>
      <c r="O113" t="s">
        <v>22</v>
      </c>
      <c r="P113" t="s">
        <v>22</v>
      </c>
      <c r="Q113" t="s">
        <v>27</v>
      </c>
      <c r="S113" t="s">
        <v>29</v>
      </c>
      <c r="U113" t="s">
        <v>31</v>
      </c>
      <c r="X113" t="s">
        <v>95</v>
      </c>
      <c r="Z113" t="s">
        <v>95</v>
      </c>
      <c r="AB113" t="s">
        <v>95</v>
      </c>
      <c r="AD113" t="s">
        <v>95</v>
      </c>
      <c r="AS113" t="s">
        <v>113</v>
      </c>
      <c r="AT113" t="s">
        <v>94</v>
      </c>
      <c r="AW113" t="s">
        <v>115</v>
      </c>
      <c r="AY113" t="s">
        <v>115</v>
      </c>
      <c r="BA113" t="s">
        <v>115</v>
      </c>
      <c r="BC113" t="s">
        <v>115</v>
      </c>
      <c r="BU113" t="s">
        <v>115</v>
      </c>
      <c r="BW113" t="s">
        <v>115</v>
      </c>
      <c r="BY113" t="s">
        <v>115</v>
      </c>
      <c r="CA113" t="s">
        <v>115</v>
      </c>
      <c r="CS113" t="s">
        <v>115</v>
      </c>
      <c r="CU113" t="s">
        <v>115</v>
      </c>
      <c r="CW113" t="s">
        <v>115</v>
      </c>
    </row>
    <row r="114" spans="4:46" ht="12.75">
      <c r="D114" t="s">
        <v>62</v>
      </c>
      <c r="F114" t="s">
        <v>63</v>
      </c>
      <c r="G114" t="s">
        <v>54</v>
      </c>
      <c r="H114" t="s">
        <v>54</v>
      </c>
      <c r="I114" t="s">
        <v>55</v>
      </c>
      <c r="J114" t="s">
        <v>64</v>
      </c>
      <c r="K114" t="s">
        <v>65</v>
      </c>
      <c r="M114" t="s">
        <v>23</v>
      </c>
      <c r="N114" t="s">
        <v>24</v>
      </c>
      <c r="O114" t="s">
        <v>25</v>
      </c>
      <c r="P114" t="s">
        <v>26</v>
      </c>
      <c r="U114" t="s">
        <v>32</v>
      </c>
      <c r="X114" t="s">
        <v>96</v>
      </c>
      <c r="Z114" t="s">
        <v>96</v>
      </c>
      <c r="AB114" t="s">
        <v>96</v>
      </c>
      <c r="AD114" t="s">
        <v>96</v>
      </c>
      <c r="AT114" t="s">
        <v>113</v>
      </c>
    </row>
    <row r="115" spans="1:6" ht="12.75">
      <c r="A115">
        <v>0</v>
      </c>
      <c r="B115">
        <v>0</v>
      </c>
      <c r="C115">
        <v>0.39</v>
      </c>
      <c r="D115">
        <v>1.2</v>
      </c>
      <c r="E115">
        <v>1.6</v>
      </c>
      <c r="F115">
        <f>$C115*$D115*$E115/2*$B115*$B115</f>
        <v>0</v>
      </c>
    </row>
    <row r="116" spans="1:114" ht="12.75">
      <c r="A116">
        <v>2.5</v>
      </c>
      <c r="B116">
        <v>0.694444444</v>
      </c>
      <c r="C116">
        <f>C115</f>
        <v>0.39</v>
      </c>
      <c r="D116">
        <v>1.2</v>
      </c>
      <c r="E116">
        <f>E115</f>
        <v>1.6</v>
      </c>
      <c r="F116">
        <f aca="true" t="shared" si="27" ref="F116:F171">$C116*$D116*$E116/2*$B116*$B116</f>
        <v>0.18055555532444445</v>
      </c>
      <c r="G116" t="s">
        <v>66</v>
      </c>
      <c r="H116">
        <v>2.5</v>
      </c>
      <c r="I116">
        <v>0.694444444</v>
      </c>
      <c r="J116">
        <v>980</v>
      </c>
      <c r="K116">
        <v>135</v>
      </c>
      <c r="M116">
        <v>3.7</v>
      </c>
      <c r="N116">
        <v>2.06</v>
      </c>
      <c r="O116">
        <v>1.27</v>
      </c>
      <c r="P116">
        <v>0.9</v>
      </c>
      <c r="Q116">
        <v>4.07143</v>
      </c>
      <c r="S116">
        <v>0.85</v>
      </c>
      <c r="U116">
        <v>0.238</v>
      </c>
      <c r="W116">
        <f>$A116*$M116*$Q116*60/3.6/2/3.14159/$U116</f>
        <v>419.74061658888263</v>
      </c>
      <c r="Y116">
        <f>$A116*$N116*$Q116*60/3.6/2/3.14159/$U116</f>
        <v>233.69342437110768</v>
      </c>
      <c r="AA116">
        <f>$A116*$O116*$Q116*60/3.6/2/3.14159/$U116</f>
        <v>144.07313055888673</v>
      </c>
      <c r="AC116">
        <f>$A116*$P116*$Q116*60/3.6/2/3.14159/$U116</f>
        <v>102.09906889999849</v>
      </c>
      <c r="AG116">
        <v>1500</v>
      </c>
      <c r="AL116">
        <f>1.38888*$J116/$AG116</f>
        <v>0.9074016</v>
      </c>
      <c r="AR116">
        <f>1.38888*$J116/$AG116</f>
        <v>0.9074016</v>
      </c>
      <c r="AV116">
        <f>$A116*$M116*$Q116*60/3.6/2/3.14159/$U116</f>
        <v>419.74061658888263</v>
      </c>
      <c r="AX116">
        <f>$A116*$N116*$Q116*60/3.6/2/3.14159/$U116</f>
        <v>233.69342437110768</v>
      </c>
      <c r="AZ116">
        <f>$A116*$O116*$Q116*60/3.6/2/3.14159/$U116</f>
        <v>144.07313055888673</v>
      </c>
      <c r="BB116">
        <f>$A116*$P116*$Q116*60/3.6/2/3.14159/$U116</f>
        <v>102.09906889999849</v>
      </c>
      <c r="BE116">
        <v>1900</v>
      </c>
      <c r="BF116">
        <f>$AY116-$F116-$K116</f>
        <v>-135.18055555532445</v>
      </c>
      <c r="BG116">
        <f>$BA116-$F116-$K116</f>
        <v>-135.18055555532445</v>
      </c>
      <c r="BJ116">
        <f>1.38888*$J116/$BE116</f>
        <v>0.7163696842105263</v>
      </c>
      <c r="BL116">
        <f>1.38888*$J116/$BF116</f>
        <v>-10.068773533357398</v>
      </c>
      <c r="BM116">
        <f>1.38888*$J116/$BG116</f>
        <v>-10.068773533357398</v>
      </c>
      <c r="BP116">
        <f>1.38888*$J116/$BE116</f>
        <v>0.7163696842105263</v>
      </c>
      <c r="BT116">
        <f>$A116*$M116*$Q116*60/3.6/2/3.14159/$U116</f>
        <v>419.74061658888263</v>
      </c>
      <c r="BV116">
        <f>$A116*$N116*$Q116*60/3.6/2/3.14159/$U116</f>
        <v>233.69342437110768</v>
      </c>
      <c r="BX116">
        <f>$A116*$O116*$Q116*60/3.6/2/3.14159/$U116</f>
        <v>144.07313055888673</v>
      </c>
      <c r="CC116">
        <v>1600</v>
      </c>
      <c r="CH116">
        <f>1.38888*$J116/$CC116</f>
        <v>0.850689</v>
      </c>
      <c r="CN116">
        <f>1.38888*$J116/$CC116</f>
        <v>0.850689</v>
      </c>
      <c r="CR116">
        <f>$A116*$M116*$Q116*60/3.6/2/3.14159/$U116</f>
        <v>419.74061658888263</v>
      </c>
      <c r="CS116">
        <v>1550</v>
      </c>
      <c r="CT116">
        <f>$A116*$N116*$Q116*60/3.6/2/3.14159/$U116</f>
        <v>233.69342437110768</v>
      </c>
      <c r="CV116">
        <f>$A116*$O116*$Q116*60/3.6/2/3.14159/$U116</f>
        <v>144.07313055888673</v>
      </c>
      <c r="CY116">
        <f>$CS116-$F116-$K116</f>
        <v>1414.8194444446756</v>
      </c>
      <c r="DD116">
        <f>1.38888*$J116/$CY116</f>
        <v>0.9620325797361656</v>
      </c>
      <c r="DJ116">
        <f>1.38888*$J116/$CY116</f>
        <v>0.9620325797361656</v>
      </c>
    </row>
    <row r="117" spans="1:21" ht="12.75">
      <c r="A117">
        <v>5</v>
      </c>
      <c r="B117">
        <v>1.388888889</v>
      </c>
      <c r="C117">
        <f aca="true" t="shared" si="28" ref="C117:C171">C116</f>
        <v>0.39</v>
      </c>
      <c r="D117">
        <v>1.2</v>
      </c>
      <c r="E117">
        <f aca="true" t="shared" si="29" ref="E117:E171">E116</f>
        <v>1.6</v>
      </c>
      <c r="F117">
        <f t="shared" si="27"/>
        <v>0.7222222223377777</v>
      </c>
      <c r="J117">
        <v>980</v>
      </c>
      <c r="K117">
        <f>K116</f>
        <v>135</v>
      </c>
      <c r="M117">
        <v>3.7</v>
      </c>
      <c r="N117">
        <v>2.06</v>
      </c>
      <c r="O117">
        <v>1.27</v>
      </c>
      <c r="P117">
        <v>0.9</v>
      </c>
      <c r="Q117">
        <v>4.07143</v>
      </c>
      <c r="S117">
        <v>0.85</v>
      </c>
      <c r="U117">
        <v>0.238</v>
      </c>
    </row>
    <row r="118" spans="1:114" ht="12.75">
      <c r="A118">
        <v>7.5</v>
      </c>
      <c r="B118">
        <v>2.083333333</v>
      </c>
      <c r="C118">
        <f t="shared" si="28"/>
        <v>0.39</v>
      </c>
      <c r="D118">
        <v>1.2</v>
      </c>
      <c r="E118">
        <f t="shared" si="29"/>
        <v>1.6</v>
      </c>
      <c r="F118">
        <f t="shared" si="27"/>
        <v>1.6249999994800002</v>
      </c>
      <c r="G118" s="1" t="s">
        <v>84</v>
      </c>
      <c r="H118">
        <v>7.5</v>
      </c>
      <c r="I118">
        <v>2.083333333</v>
      </c>
      <c r="J118">
        <v>980</v>
      </c>
      <c r="K118">
        <f aca="true" t="shared" si="30" ref="K118:K171">K117</f>
        <v>135</v>
      </c>
      <c r="M118">
        <v>3.7</v>
      </c>
      <c r="N118">
        <v>2.06</v>
      </c>
      <c r="O118">
        <v>1.27</v>
      </c>
      <c r="P118">
        <v>0.9</v>
      </c>
      <c r="Q118">
        <v>4.07143</v>
      </c>
      <c r="S118">
        <v>0.85</v>
      </c>
      <c r="U118">
        <v>0.238</v>
      </c>
      <c r="W118">
        <f>$A118*$M118*$Q118*60/3.6/2/3.14159/$U118</f>
        <v>1259.2218497666481</v>
      </c>
      <c r="X118">
        <v>1570</v>
      </c>
      <c r="Y118">
        <f>$A118*$N118*$Q118*60/3.6/2/3.14159/$U118</f>
        <v>701.080273113323</v>
      </c>
      <c r="AA118">
        <f>$A118*$O118*$Q118*60/3.6/2/3.14159/$U118</f>
        <v>432.21939167666034</v>
      </c>
      <c r="AC118">
        <f>$A118*$P118*$Q118*60/3.6/2/3.14159/$U118</f>
        <v>306.2972066999955</v>
      </c>
      <c r="AG118">
        <f>$X118-$F118-$K118</f>
        <v>1433.37500000052</v>
      </c>
      <c r="AL118">
        <f>1.38888*$J118/$AG118</f>
        <v>0.9495787215484477</v>
      </c>
      <c r="AR118">
        <f>1.38888*$J118/$AG118</f>
        <v>0.9495787215484477</v>
      </c>
      <c r="AV118">
        <f>$A118*$M118*$Q118*60/3.6/2/3.14159/$U118</f>
        <v>1259.2218497666481</v>
      </c>
      <c r="AW118">
        <v>1900</v>
      </c>
      <c r="AX118">
        <f>$A118*$N118*$Q118*60/3.6/2/3.14159/$U118</f>
        <v>701.080273113323</v>
      </c>
      <c r="AZ118">
        <f>$A118*$O118*$Q118*60/3.6/2/3.14159/$U118</f>
        <v>432.21939167666034</v>
      </c>
      <c r="BB118">
        <f>$A118*$P118*$Q118*60/3.6/2/3.14159/$U118</f>
        <v>306.2972066999955</v>
      </c>
      <c r="BE118">
        <f>$AW118-$F118-$K118</f>
        <v>1763.37500000052</v>
      </c>
      <c r="BF118">
        <f>$AY118-$F118-$K118</f>
        <v>-136.62499999948</v>
      </c>
      <c r="BG118">
        <f>$BA118-$F118-$K118</f>
        <v>-136.62499999948</v>
      </c>
      <c r="BJ118">
        <f>1.38888*$J118/$BE118</f>
        <v>0.7718734812502154</v>
      </c>
      <c r="BL118">
        <f>1.38888*$J118/$BF118</f>
        <v>-9.962323147338923</v>
      </c>
      <c r="BM118">
        <f>1.38888*$J118/$BG118</f>
        <v>-9.962323147338923</v>
      </c>
      <c r="BP118">
        <f>1.38888*$J118/$BE118</f>
        <v>0.7718734812502154</v>
      </c>
      <c r="BT118">
        <f>$A118*$M118*$Q118*60/3.6/2/3.14159/$U118</f>
        <v>1259.2218497666481</v>
      </c>
      <c r="BU118">
        <v>1650</v>
      </c>
      <c r="BV118">
        <f>$A118*$N118*$Q118*60/3.6/2/3.14159/$U118</f>
        <v>701.080273113323</v>
      </c>
      <c r="BX118">
        <f>$A118*$O118*$Q118*60/3.6/2/3.14159/$U118</f>
        <v>432.21939167666034</v>
      </c>
      <c r="CC118">
        <f>$BU118-$F118-$K118</f>
        <v>1513.37500000052</v>
      </c>
      <c r="CH118">
        <f>1.38888*$J118/$CC118</f>
        <v>0.8993821095231072</v>
      </c>
      <c r="CN118">
        <f>1.38888*$J118/$CC118</f>
        <v>0.8993821095231072</v>
      </c>
      <c r="CR118">
        <f>$A118*$M118*$Q118*60/3.6/2/3.14159/$U118</f>
        <v>1259.2218497666481</v>
      </c>
      <c r="CS118">
        <v>1550</v>
      </c>
      <c r="CT118">
        <f>$A118*$N118*$Q118*60/3.6/2/3.14159/$U118</f>
        <v>701.080273113323</v>
      </c>
      <c r="CV118">
        <f>$A118*$O118*$Q118*60/3.6/2/3.14159/$U118</f>
        <v>432.21939167666034</v>
      </c>
      <c r="CY118">
        <f>$CS118-$F118-$K118</f>
        <v>1413.37500000052</v>
      </c>
      <c r="CZ118">
        <f>$CU118-$F118-$K118</f>
        <v>-136.62499999948</v>
      </c>
      <c r="DD118">
        <f>1.38888*$J118/$CY118</f>
        <v>0.9630157601482262</v>
      </c>
      <c r="DF118">
        <f>1.38888*$J118/$CZ118</f>
        <v>-9.962323147338923</v>
      </c>
      <c r="DJ118">
        <f>1.38888*$J118/$CY118</f>
        <v>0.9630157601482262</v>
      </c>
    </row>
    <row r="119" spans="1:21" ht="12.75">
      <c r="A119">
        <v>10</v>
      </c>
      <c r="B119">
        <v>2.777777778</v>
      </c>
      <c r="C119">
        <f t="shared" si="28"/>
        <v>0.39</v>
      </c>
      <c r="D119">
        <v>1.2</v>
      </c>
      <c r="E119">
        <f t="shared" si="29"/>
        <v>1.6</v>
      </c>
      <c r="F119">
        <f t="shared" si="27"/>
        <v>2.8888888893511107</v>
      </c>
      <c r="J119">
        <v>980</v>
      </c>
      <c r="K119">
        <f t="shared" si="30"/>
        <v>135</v>
      </c>
      <c r="M119">
        <v>3.7</v>
      </c>
      <c r="N119">
        <v>2.06</v>
      </c>
      <c r="O119">
        <v>1.27</v>
      </c>
      <c r="P119">
        <v>0.9</v>
      </c>
      <c r="Q119">
        <v>4.07143</v>
      </c>
      <c r="S119">
        <v>0.85</v>
      </c>
      <c r="U119">
        <v>0.238</v>
      </c>
    </row>
    <row r="120" spans="1:114" ht="12.75">
      <c r="A120">
        <v>12.5</v>
      </c>
      <c r="B120">
        <v>3.472222222</v>
      </c>
      <c r="C120">
        <f t="shared" si="28"/>
        <v>0.39</v>
      </c>
      <c r="D120">
        <v>1.2</v>
      </c>
      <c r="E120">
        <f t="shared" si="29"/>
        <v>1.6</v>
      </c>
      <c r="F120">
        <f t="shared" si="27"/>
        <v>4.5138888883111115</v>
      </c>
      <c r="G120" s="1" t="s">
        <v>85</v>
      </c>
      <c r="H120">
        <v>12.5</v>
      </c>
      <c r="I120">
        <v>3.472222222</v>
      </c>
      <c r="J120">
        <v>980</v>
      </c>
      <c r="K120">
        <f t="shared" si="30"/>
        <v>135</v>
      </c>
      <c r="M120">
        <v>3.7</v>
      </c>
      <c r="N120">
        <v>2.06</v>
      </c>
      <c r="O120">
        <v>1.27</v>
      </c>
      <c r="P120">
        <v>0.9</v>
      </c>
      <c r="Q120">
        <v>4.07143</v>
      </c>
      <c r="S120">
        <v>0.85</v>
      </c>
      <c r="U120">
        <v>0.238</v>
      </c>
      <c r="W120">
        <f>$A120*$M120*$Q120*60/3.6/2/3.14159/$U120</f>
        <v>2098.703082944413</v>
      </c>
      <c r="X120">
        <v>2280</v>
      </c>
      <c r="Y120">
        <f>$A120*$N120*$Q120*60/3.6/2/3.14159/$U120</f>
        <v>1168.4671218555382</v>
      </c>
      <c r="Z120">
        <v>805</v>
      </c>
      <c r="AA120">
        <f>$A120*$O120*$Q120*60/3.6/2/3.14159/$U120</f>
        <v>720.3656527944338</v>
      </c>
      <c r="AC120">
        <f>$A120*$P120*$Q120*60/3.6/2/3.14159/$U120</f>
        <v>510.4953444999924</v>
      </c>
      <c r="AG120">
        <f>$X120-$F120-$K120</f>
        <v>2140.486111111689</v>
      </c>
      <c r="AH120">
        <f>$Z120-$F120-$K120</f>
        <v>665.4861111116888</v>
      </c>
      <c r="AL120">
        <f>1.38888*$J120/$AG120</f>
        <v>0.6358847146609581</v>
      </c>
      <c r="AN120">
        <f>1.38888*$J120/$AH120</f>
        <v>2.0452754419266395</v>
      </c>
      <c r="AR120">
        <f>1.38888*$J120/$AG120</f>
        <v>0.6358847146609581</v>
      </c>
      <c r="AV120">
        <f>$A120*$M120*$Q120*60/3.6/2/3.14159/$U120</f>
        <v>2098.703082944413</v>
      </c>
      <c r="AW120">
        <v>2650</v>
      </c>
      <c r="AX120">
        <f>$A120*$N120*$Q120*60/3.6/2/3.14159/$U120</f>
        <v>1168.4671218555382</v>
      </c>
      <c r="AY120">
        <v>950</v>
      </c>
      <c r="AZ120">
        <f>$A120*$O120*$Q120*60/3.6/2/3.14159/$U120</f>
        <v>720.3656527944338</v>
      </c>
      <c r="BB120">
        <f>$A120*$P120*$Q120*60/3.6/2/3.14159/$U120</f>
        <v>510.4953444999924</v>
      </c>
      <c r="BE120">
        <f>$AW120-$F120-$K120</f>
        <v>2510.486111111689</v>
      </c>
      <c r="BF120">
        <f>$AY120-$F120-$K120</f>
        <v>810.4861111116888</v>
      </c>
      <c r="BG120">
        <f>$BA120-$F120-$K120</f>
        <v>-139.5138888883111</v>
      </c>
      <c r="BJ120">
        <f>1.38888*$J120/$BE120</f>
        <v>0.5421668711790957</v>
      </c>
      <c r="BL120">
        <f>1.38888*$J120/$BF120</f>
        <v>1.6793654836762941</v>
      </c>
      <c r="BM120">
        <f>1.38888*$J120/$BG120</f>
        <v>-9.756035121991623</v>
      </c>
      <c r="BP120">
        <f>1.38888*$J120/$BE120</f>
        <v>0.5421668711790957</v>
      </c>
      <c r="BT120">
        <f>$A120*$M120*$Q120*60/3.6/2/3.14159/$U120</f>
        <v>2098.703082944413</v>
      </c>
      <c r="BU120">
        <v>2400</v>
      </c>
      <c r="BV120">
        <f>$A120*$N120*$Q120*60/3.6/2/3.14159/$U120</f>
        <v>1168.4671218555382</v>
      </c>
      <c r="BW120">
        <v>850</v>
      </c>
      <c r="BX120">
        <f>$A120*$O120*$Q120*60/3.6/2/3.14159/$U120</f>
        <v>720.3656527944338</v>
      </c>
      <c r="CC120">
        <f>$BU120-$F120-$K120</f>
        <v>2260.486111111689</v>
      </c>
      <c r="CD120">
        <f>$BW120-$F120-$K120</f>
        <v>710.4861111116888</v>
      </c>
      <c r="CH120">
        <f>1.38888*$J120/$CC120</f>
        <v>0.6021281853090532</v>
      </c>
      <c r="CJ120">
        <f>1.38888*$J120/$CD120</f>
        <v>1.915734000584895</v>
      </c>
      <c r="CN120">
        <f>1.38888*$J120/$CC120</f>
        <v>0.6021281853090532</v>
      </c>
      <c r="CR120">
        <f>$A120*$M120*$Q120*60/3.6/2/3.14159/$U120</f>
        <v>2098.703082944413</v>
      </c>
      <c r="CS120">
        <v>2240</v>
      </c>
      <c r="CT120">
        <f>$A120*$N120*$Q120*60/3.6/2/3.14159/$U120</f>
        <v>1168.4671218555382</v>
      </c>
      <c r="CU120">
        <v>800</v>
      </c>
      <c r="CV120">
        <f>$A120*$O120*$Q120*60/3.6/2/3.14159/$U120</f>
        <v>720.3656527944338</v>
      </c>
      <c r="CY120">
        <f>$CS120-$F120-$K120</f>
        <v>2100.486111111689</v>
      </c>
      <c r="CZ120">
        <f>$CU120-$F120-$K120</f>
        <v>660.4861111116888</v>
      </c>
      <c r="DA120">
        <f>$CW120-$F120-$K120</f>
        <v>-139.5138888883111</v>
      </c>
      <c r="DD120">
        <f>1.38888*$J120/$CY120</f>
        <v>0.6479940013883893</v>
      </c>
      <c r="DF120">
        <f>1.38888*$J120/$CZ120</f>
        <v>2.0607585490466676</v>
      </c>
      <c r="DG120">
        <f>1.38888*$J120/$DA120</f>
        <v>-9.756035121991623</v>
      </c>
      <c r="DJ120">
        <f>1.38888*$J120/$CY120</f>
        <v>0.6479940013883893</v>
      </c>
    </row>
    <row r="121" spans="1:21" ht="12.75">
      <c r="A121">
        <v>15</v>
      </c>
      <c r="B121">
        <v>4.166666667</v>
      </c>
      <c r="C121">
        <f t="shared" si="28"/>
        <v>0.39</v>
      </c>
      <c r="D121">
        <v>1.2</v>
      </c>
      <c r="E121">
        <f t="shared" si="29"/>
        <v>1.6</v>
      </c>
      <c r="F121">
        <f t="shared" si="27"/>
        <v>6.500000001040002</v>
      </c>
      <c r="J121">
        <v>980</v>
      </c>
      <c r="K121">
        <f t="shared" si="30"/>
        <v>135</v>
      </c>
      <c r="M121">
        <v>3.7</v>
      </c>
      <c r="N121">
        <v>2.06</v>
      </c>
      <c r="O121">
        <v>1.27</v>
      </c>
      <c r="P121">
        <v>0.9</v>
      </c>
      <c r="Q121">
        <v>4.07143</v>
      </c>
      <c r="S121">
        <v>0.85</v>
      </c>
      <c r="U121">
        <v>0.238</v>
      </c>
    </row>
    <row r="122" spans="1:114" ht="12.75">
      <c r="A122">
        <v>17.5</v>
      </c>
      <c r="B122">
        <v>4.861111111</v>
      </c>
      <c r="C122">
        <f t="shared" si="28"/>
        <v>0.39</v>
      </c>
      <c r="D122">
        <v>1.2</v>
      </c>
      <c r="E122">
        <f t="shared" si="29"/>
        <v>1.6</v>
      </c>
      <c r="F122">
        <f t="shared" si="27"/>
        <v>8.847222221817777</v>
      </c>
      <c r="G122" t="s">
        <v>67</v>
      </c>
      <c r="H122">
        <v>17.5</v>
      </c>
      <c r="I122">
        <v>4.861111111</v>
      </c>
      <c r="J122">
        <v>980</v>
      </c>
      <c r="K122">
        <f t="shared" si="30"/>
        <v>135</v>
      </c>
      <c r="M122">
        <v>3.7</v>
      </c>
      <c r="N122">
        <v>2.06</v>
      </c>
      <c r="O122">
        <v>1.27</v>
      </c>
      <c r="P122">
        <v>0.9</v>
      </c>
      <c r="Q122">
        <v>4.07143</v>
      </c>
      <c r="S122">
        <v>0.85</v>
      </c>
      <c r="U122">
        <v>0.238</v>
      </c>
      <c r="W122">
        <f>$A122*$M122*$Q122*60/3.6/2/3.14159/$U122</f>
        <v>2938.1843161221786</v>
      </c>
      <c r="X122">
        <v>2470</v>
      </c>
      <c r="Y122">
        <f>$A122*$N122*$Q122*60/3.6/2/3.14159/$U122</f>
        <v>1635.853970597754</v>
      </c>
      <c r="Z122">
        <v>1080</v>
      </c>
      <c r="AA122">
        <f>$A122*$O122*$Q122*60/3.6/2/3.14159/$U122</f>
        <v>1008.5119139122074</v>
      </c>
      <c r="AB122">
        <v>450</v>
      </c>
      <c r="AC122">
        <f>$A122*$P122*$Q122*60/3.6/2/3.14159/$U122</f>
        <v>714.6934822999895</v>
      </c>
      <c r="AG122">
        <f>$X122-$F122-$K122</f>
        <v>2326.152777778182</v>
      </c>
      <c r="AH122">
        <f>$Z122-$F122-$K122</f>
        <v>936.1527777781823</v>
      </c>
      <c r="AI122">
        <f>$AB122-$F122-$K122</f>
        <v>306.1527777781822</v>
      </c>
      <c r="AL122">
        <f>1.38888*$J122/$AG122</f>
        <v>0.5851302687435916</v>
      </c>
      <c r="AN122">
        <f>1.38888*$J122/$AH122</f>
        <v>1.4539319140091338</v>
      </c>
      <c r="AO122">
        <f>1.38888*$J122/$AI122</f>
        <v>4.445827373763578</v>
      </c>
      <c r="AR122">
        <f>1.38888*$J122/$AG122</f>
        <v>0.5851302687435916</v>
      </c>
      <c r="AV122">
        <f>$A122*$M122*$Q122*60/3.6/2/3.14159/$U122</f>
        <v>2938.1843161221786</v>
      </c>
      <c r="AW122">
        <v>2920</v>
      </c>
      <c r="AX122">
        <f>$A122*$N122*$Q122*60/3.6/2/3.14159/$U122</f>
        <v>1635.853970597754</v>
      </c>
      <c r="AY122">
        <v>1250</v>
      </c>
      <c r="AZ122">
        <f>$A122*$O122*$Q122*60/3.6/2/3.14159/$U122</f>
        <v>1008.5119139122074</v>
      </c>
      <c r="BA122">
        <v>540</v>
      </c>
      <c r="BB122">
        <f>$A122*$P122*$Q122*60/3.6/2/3.14159/$U122</f>
        <v>714.6934822999895</v>
      </c>
      <c r="BE122">
        <f>$AW122-$F122-$K122</f>
        <v>2776.152777778182</v>
      </c>
      <c r="BF122">
        <f>$AY122-$F122-$K122</f>
        <v>1106.1527777781823</v>
      </c>
      <c r="BG122">
        <f>$BA122-$F122-$K122</f>
        <v>396.1527777781822</v>
      </c>
      <c r="BJ122">
        <f>1.38888*$J122/$BE122</f>
        <v>0.49028367995270095</v>
      </c>
      <c r="BL122">
        <f>1.38888*$J122/$BF122</f>
        <v>1.2304831912404626</v>
      </c>
      <c r="BM122">
        <f>1.38888*$J122/$BG122</f>
        <v>3.435801731932123</v>
      </c>
      <c r="BP122">
        <f>1.38888*$J122/$BE122</f>
        <v>0.49028367995270095</v>
      </c>
      <c r="BT122">
        <f>$A122*$M122*$Q122*60/3.6/2/3.14159/$U122</f>
        <v>2938.1843161221786</v>
      </c>
      <c r="BU122">
        <v>2830</v>
      </c>
      <c r="BV122">
        <f>$A122*$N122*$Q122*60/3.6/2/3.14159/$U122</f>
        <v>1635.853970597754</v>
      </c>
      <c r="BW122">
        <v>1140</v>
      </c>
      <c r="BX122">
        <f>$A122*$O122*$Q122*60/3.6/2/3.14159/$U122</f>
        <v>1008.5119139122074</v>
      </c>
      <c r="BY122">
        <v>470</v>
      </c>
      <c r="CC122">
        <f>$BU122-$F122-$K122</f>
        <v>2686.152777778182</v>
      </c>
      <c r="CD122">
        <f>$BW122-$F122-$K122</f>
        <v>996.1527777781823</v>
      </c>
      <c r="CE122">
        <f>$BY122-$F122-$K122</f>
        <v>326.1527777781822</v>
      </c>
      <c r="CH122">
        <f>1.38888*$J122/$CC122</f>
        <v>0.5067107170001771</v>
      </c>
      <c r="CJ122">
        <f>1.38888*$J122/$CD122</f>
        <v>1.366359087042653</v>
      </c>
      <c r="CK122">
        <f>1.38888*$J122/$CE122</f>
        <v>4.173204990839266</v>
      </c>
      <c r="CN122">
        <f>1.38888*$J122/$CC122</f>
        <v>0.5067107170001771</v>
      </c>
      <c r="CR122">
        <f>$A122*$M122*$Q122*60/3.6/2/3.14159/$U122</f>
        <v>2938.1843161221786</v>
      </c>
      <c r="CS122">
        <v>2720</v>
      </c>
      <c r="CT122">
        <f>$A122*$N122*$Q122*60/3.6/2/3.14159/$U122</f>
        <v>1635.853970597754</v>
      </c>
      <c r="CU122">
        <v>1050</v>
      </c>
      <c r="CV122">
        <f>$A122*$O122*$Q122*60/3.6/2/3.14159/$U122</f>
        <v>1008.5119139122074</v>
      </c>
      <c r="CW122">
        <v>450</v>
      </c>
      <c r="CY122">
        <f>$CS122-$F122-$K122</f>
        <v>2576.152777778182</v>
      </c>
      <c r="CZ122">
        <f>$CU122-$F122-$K122</f>
        <v>906.1527777781823</v>
      </c>
      <c r="DA122">
        <f>$CW122-$F122-$K122</f>
        <v>306.1527777781822</v>
      </c>
      <c r="DD122">
        <f>1.38888*$J122/$CY122</f>
        <v>0.5283469255941764</v>
      </c>
      <c r="DF122">
        <f>1.38888*$J122/$CZ122</f>
        <v>1.502067237863928</v>
      </c>
      <c r="DG122">
        <f>1.38888*$J122/$DA122</f>
        <v>4.445827373763578</v>
      </c>
      <c r="DJ122">
        <f>1.38888*$J122/$CY122</f>
        <v>0.5283469255941764</v>
      </c>
    </row>
    <row r="123" spans="1:21" ht="12.75">
      <c r="A123">
        <v>20</v>
      </c>
      <c r="B123">
        <v>5.555555556</v>
      </c>
      <c r="C123">
        <f t="shared" si="28"/>
        <v>0.39</v>
      </c>
      <c r="D123">
        <v>1.2</v>
      </c>
      <c r="E123">
        <f t="shared" si="29"/>
        <v>1.6</v>
      </c>
      <c r="F123">
        <f t="shared" si="27"/>
        <v>11.555555557404443</v>
      </c>
      <c r="J123">
        <v>980</v>
      </c>
      <c r="K123">
        <f t="shared" si="30"/>
        <v>135</v>
      </c>
      <c r="M123">
        <v>3.7</v>
      </c>
      <c r="N123">
        <v>2.06</v>
      </c>
      <c r="O123">
        <v>1.27</v>
      </c>
      <c r="P123">
        <v>0.9</v>
      </c>
      <c r="Q123">
        <v>4.07143</v>
      </c>
      <c r="S123">
        <v>0.85</v>
      </c>
      <c r="U123">
        <v>0.238</v>
      </c>
    </row>
    <row r="124" spans="1:114" ht="12.75">
      <c r="A124">
        <v>22.5</v>
      </c>
      <c r="B124">
        <v>6.25</v>
      </c>
      <c r="C124">
        <f t="shared" si="28"/>
        <v>0.39</v>
      </c>
      <c r="D124">
        <v>1.2</v>
      </c>
      <c r="E124">
        <f t="shared" si="29"/>
        <v>1.6</v>
      </c>
      <c r="F124">
        <f t="shared" si="27"/>
        <v>14.625</v>
      </c>
      <c r="G124" t="s">
        <v>68</v>
      </c>
      <c r="H124">
        <v>22.5</v>
      </c>
      <c r="I124">
        <v>6.25</v>
      </c>
      <c r="J124">
        <v>980</v>
      </c>
      <c r="K124">
        <f t="shared" si="30"/>
        <v>135</v>
      </c>
      <c r="M124">
        <v>3.7</v>
      </c>
      <c r="N124">
        <v>2.06</v>
      </c>
      <c r="O124">
        <v>1.27</v>
      </c>
      <c r="P124">
        <v>0.9</v>
      </c>
      <c r="Q124">
        <v>4.07143</v>
      </c>
      <c r="S124">
        <v>0.85</v>
      </c>
      <c r="U124">
        <v>0.238</v>
      </c>
      <c r="W124">
        <f>$A124*$M124*$Q124*60/3.6/2/3.14159/$U124</f>
        <v>3777.665549299944</v>
      </c>
      <c r="X124">
        <v>2650</v>
      </c>
      <c r="Y124">
        <f>$A124*$N124*$Q124*60/3.6/2/3.14159/$U124</f>
        <v>2103.240819339969</v>
      </c>
      <c r="Z124">
        <v>1260</v>
      </c>
      <c r="AA124">
        <f>$A124*$O124*$Q124*60/3.6/2/3.14159/$U124</f>
        <v>1296.6581750299808</v>
      </c>
      <c r="AB124">
        <v>560</v>
      </c>
      <c r="AC124">
        <f>$A124*$P124*$Q124*60/3.6/2/3.14159/$U124</f>
        <v>918.8916200999864</v>
      </c>
      <c r="AG124">
        <f>$X124-$F124-$K124</f>
        <v>2500.375</v>
      </c>
      <c r="AH124">
        <f>$Z124-$F124-$K124</f>
        <v>1110.375</v>
      </c>
      <c r="AI124">
        <f>$AB124-$F124-$K124</f>
        <v>410.375</v>
      </c>
      <c r="AL124">
        <f>1.38888*$J124/$AG124</f>
        <v>0.5443593061040843</v>
      </c>
      <c r="AN124">
        <f>1.38888*$J124/$AH124</f>
        <v>1.2258042553191488</v>
      </c>
      <c r="AO124">
        <f>1.38888*$J124/$AI124</f>
        <v>3.3167283582089553</v>
      </c>
      <c r="AR124">
        <f>1.38888*$J124/$AG124</f>
        <v>0.5443593061040843</v>
      </c>
      <c r="AV124">
        <f>$A124*$M124*$Q124*60/3.6/2/3.14159/$U124</f>
        <v>3777.665549299944</v>
      </c>
      <c r="AW124">
        <v>2850</v>
      </c>
      <c r="AX124">
        <f>$A124*$N124*$Q124*60/3.6/2/3.14159/$U124</f>
        <v>2103.240819339969</v>
      </c>
      <c r="AY124">
        <v>1490</v>
      </c>
      <c r="AZ124">
        <f>$A124*$O124*$Q124*60/3.6/2/3.14159/$U124</f>
        <v>1296.6581750299808</v>
      </c>
      <c r="BA124">
        <v>650</v>
      </c>
      <c r="BB124">
        <f>$A124*$P124*$Q124*60/3.6/2/3.14159/$U124</f>
        <v>918.8916200999864</v>
      </c>
      <c r="BE124">
        <f>$AW124-$F124-$K124</f>
        <v>2700.375</v>
      </c>
      <c r="BF124">
        <f>$AY124-$F124-$K124</f>
        <v>1340.375</v>
      </c>
      <c r="BG124">
        <f>$BA124-$F124-$K124</f>
        <v>500.375</v>
      </c>
      <c r="BJ124">
        <f>1.38888*$J124/$BE124</f>
        <v>0.5040419941674767</v>
      </c>
      <c r="BL124">
        <f>1.38888*$J124/$BF124</f>
        <v>1.0154638813764805</v>
      </c>
      <c r="BM124">
        <f>1.38888*$J124/$BG124</f>
        <v>2.7201646764926304</v>
      </c>
      <c r="BP124">
        <f>1.38888*$J124/$BE124</f>
        <v>0.5040419941674767</v>
      </c>
      <c r="BT124">
        <f>$A124*$M124*$Q124*60/3.6/2/3.14159/$U124</f>
        <v>3777.665549299944</v>
      </c>
      <c r="BU124">
        <v>2860</v>
      </c>
      <c r="BV124">
        <f>$A124*$N124*$Q124*60/3.6/2/3.14159/$U124</f>
        <v>2103.240819339969</v>
      </c>
      <c r="BW124">
        <v>1340</v>
      </c>
      <c r="BX124">
        <f>$A124*$O124*$Q124*60/3.6/2/3.14159/$U124</f>
        <v>1296.6581750299808</v>
      </c>
      <c r="BY124">
        <v>570</v>
      </c>
      <c r="CC124">
        <f>$BU124-$F124-$K124</f>
        <v>2710.375</v>
      </c>
      <c r="CD124">
        <f>$BW124-$F124-$K124</f>
        <v>1190.375</v>
      </c>
      <c r="CE124">
        <f>$BY124-$F124-$K124</f>
        <v>420.375</v>
      </c>
      <c r="CH124">
        <f>1.38888*$J124/$CC124</f>
        <v>0.5021823179449338</v>
      </c>
      <c r="CJ124">
        <f>1.38888*$J124/$CD124</f>
        <v>1.1434232069725927</v>
      </c>
      <c r="CK124">
        <f>1.38888*$J124/$CE124</f>
        <v>3.23782908117752</v>
      </c>
      <c r="CN124">
        <f>1.38888*$J124/$CC124</f>
        <v>0.5021823179449338</v>
      </c>
      <c r="CR124">
        <f>$A124*$M124*$Q124*60/3.6/2/3.14159/$U124</f>
        <v>3777.665549299944</v>
      </c>
      <c r="CS124">
        <v>2815</v>
      </c>
      <c r="CT124">
        <f>$A124*$N124*$Q124*60/3.6/2/3.14159/$U124</f>
        <v>2103.240819339969</v>
      </c>
      <c r="CU124">
        <v>1250</v>
      </c>
      <c r="CV124">
        <f>$A124*$O124*$Q124*60/3.6/2/3.14159/$U124</f>
        <v>1296.6581750299808</v>
      </c>
      <c r="CW124">
        <v>550</v>
      </c>
      <c r="CY124">
        <f>$CS124-$F124-$K124</f>
        <v>2665.375</v>
      </c>
      <c r="CZ124">
        <f>$CU124-$F124-$K124</f>
        <v>1100.375</v>
      </c>
      <c r="DA124">
        <f>$CW124-$F124-$K124</f>
        <v>400.375</v>
      </c>
      <c r="DD124">
        <f>1.38888*$J124/$CY124</f>
        <v>0.5106607513014116</v>
      </c>
      <c r="DF124">
        <f>1.38888*$J124/$CZ124</f>
        <v>1.2369441326820403</v>
      </c>
      <c r="DG124">
        <f>1.38888*$J124/$DA124</f>
        <v>3.3995689041523574</v>
      </c>
      <c r="DJ124">
        <f>1.38888*$J124/$CY124</f>
        <v>0.5106607513014116</v>
      </c>
    </row>
    <row r="125" spans="1:21" ht="12.75">
      <c r="A125">
        <v>25</v>
      </c>
      <c r="B125">
        <v>6.944444444</v>
      </c>
      <c r="C125">
        <f t="shared" si="28"/>
        <v>0.39</v>
      </c>
      <c r="D125">
        <v>1.2</v>
      </c>
      <c r="E125">
        <f t="shared" si="29"/>
        <v>1.6</v>
      </c>
      <c r="F125">
        <f t="shared" si="27"/>
        <v>18.055555553244446</v>
      </c>
      <c r="J125">
        <v>980</v>
      </c>
      <c r="K125">
        <f t="shared" si="30"/>
        <v>135</v>
      </c>
      <c r="M125">
        <v>3.7</v>
      </c>
      <c r="N125">
        <v>2.06</v>
      </c>
      <c r="O125">
        <v>1.27</v>
      </c>
      <c r="P125">
        <v>0.9</v>
      </c>
      <c r="Q125">
        <v>4.07143</v>
      </c>
      <c r="S125">
        <v>0.85</v>
      </c>
      <c r="U125">
        <v>0.238</v>
      </c>
    </row>
    <row r="126" spans="1:114" ht="12.75">
      <c r="A126">
        <v>27.5</v>
      </c>
      <c r="B126">
        <v>7.638888889</v>
      </c>
      <c r="C126">
        <f t="shared" si="28"/>
        <v>0.39</v>
      </c>
      <c r="D126">
        <v>1.2</v>
      </c>
      <c r="E126">
        <f t="shared" si="29"/>
        <v>1.6</v>
      </c>
      <c r="F126">
        <f t="shared" si="27"/>
        <v>21.84722222285778</v>
      </c>
      <c r="G126" t="s">
        <v>69</v>
      </c>
      <c r="H126">
        <v>27.5</v>
      </c>
      <c r="I126">
        <v>7.638888889</v>
      </c>
      <c r="J126">
        <v>980</v>
      </c>
      <c r="K126">
        <f t="shared" si="30"/>
        <v>135</v>
      </c>
      <c r="M126">
        <v>3.7</v>
      </c>
      <c r="N126">
        <v>2.06</v>
      </c>
      <c r="O126">
        <v>1.27</v>
      </c>
      <c r="P126">
        <v>0.9</v>
      </c>
      <c r="Q126">
        <v>4.07143</v>
      </c>
      <c r="S126">
        <v>0.85</v>
      </c>
      <c r="U126">
        <v>0.238</v>
      </c>
      <c r="W126">
        <f>$A126*$M126*$Q126*60/3.6/2/3.14159/$U126</f>
        <v>4617.146782477709</v>
      </c>
      <c r="X126">
        <v>2620</v>
      </c>
      <c r="Y126">
        <f>$A126*$N126*$Q126*60/3.6/2/3.14159/$U126</f>
        <v>2570.6276680821843</v>
      </c>
      <c r="Z126">
        <v>1400</v>
      </c>
      <c r="AA126">
        <f>$A126*$O126*$Q126*60/3.6/2/3.14159/$U126</f>
        <v>1584.8044361477544</v>
      </c>
      <c r="AB126">
        <v>650</v>
      </c>
      <c r="AC126">
        <f>$A126*$P126*$Q126*60/3.6/2/3.14159/$U126</f>
        <v>1123.0897578999834</v>
      </c>
      <c r="AD126">
        <v>330</v>
      </c>
      <c r="AG126">
        <f>$X126-$F126-$K126</f>
        <v>2463.152777777142</v>
      </c>
      <c r="AH126">
        <f>$Z126-$F126-$K126</f>
        <v>1243.1527777771423</v>
      </c>
      <c r="AI126">
        <f>$AB126-$F126-$K126</f>
        <v>493.1527777771422</v>
      </c>
      <c r="AJ126">
        <f>$AD126-$F126-$K126</f>
        <v>173.1527777771422</v>
      </c>
      <c r="AL126">
        <f>1.38888*$J126/$AG126</f>
        <v>0.5525854556323213</v>
      </c>
      <c r="AN126">
        <f>1.38888*$J126/$AH126</f>
        <v>1.09487942619069</v>
      </c>
      <c r="AO126">
        <f>1.38888*$J126/$AI126</f>
        <v>2.7600014870342835</v>
      </c>
      <c r="AP126">
        <f>1.38888*$J126/$AJ126</f>
        <v>7.860702077513412</v>
      </c>
      <c r="AR126">
        <f>1.38888*$J126/$AG126</f>
        <v>0.5525854556323213</v>
      </c>
      <c r="AV126">
        <f>$A126*$M126*$Q126*60/3.6/2/3.14159/$U126</f>
        <v>4617.146782477709</v>
      </c>
      <c r="AW126">
        <v>2650</v>
      </c>
      <c r="AX126">
        <f>$A126*$N126*$Q126*60/3.6/2/3.14159/$U126</f>
        <v>2570.6276680821843</v>
      </c>
      <c r="AY126">
        <v>1600</v>
      </c>
      <c r="AZ126">
        <f>$A126*$O126*$Q126*60/3.6/2/3.14159/$U126</f>
        <v>1584.8044361477544</v>
      </c>
      <c r="BA126">
        <v>750</v>
      </c>
      <c r="BB126">
        <f>$A126*$P126*$Q126*60/3.6/2/3.14159/$U126</f>
        <v>1123.0897578999834</v>
      </c>
      <c r="BE126">
        <f>$AW126-$F126-$K126</f>
        <v>2493.152777777142</v>
      </c>
      <c r="BF126">
        <f>$AY126-$F126-$K126</f>
        <v>1443.1527777771423</v>
      </c>
      <c r="BG126">
        <f>$BA126-$F126-$K126</f>
        <v>593.1527777771422</v>
      </c>
      <c r="BJ126">
        <f>1.38888*$J126/$BE126</f>
        <v>0.5459362186434233</v>
      </c>
      <c r="BL126">
        <f>1.38888*$J126/$BF126</f>
        <v>0.9431450508632061</v>
      </c>
      <c r="BM126">
        <f>1.38888*$J126/$BG126</f>
        <v>2.2946910998221606</v>
      </c>
      <c r="BP126">
        <f>1.38888*$J126/$BE126</f>
        <v>0.5459362186434233</v>
      </c>
      <c r="BT126">
        <f>$A126*$M126*$Q126*60/3.6/2/3.14159/$U126</f>
        <v>4617.146782477709</v>
      </c>
      <c r="BU126">
        <v>2815</v>
      </c>
      <c r="BV126">
        <f>$A126*$N126*$Q126*60/3.6/2/3.14159/$U126</f>
        <v>2570.6276680821843</v>
      </c>
      <c r="BW126">
        <v>1500</v>
      </c>
      <c r="BX126">
        <f>$A126*$O126*$Q126*60/3.6/2/3.14159/$U126</f>
        <v>1584.8044361477544</v>
      </c>
      <c r="BY126">
        <v>680</v>
      </c>
      <c r="CC126">
        <f>$BU126-$F126-$K126</f>
        <v>2658.152777777142</v>
      </c>
      <c r="CD126">
        <f>$BW126-$F126-$K126</f>
        <v>1343.1527777771423</v>
      </c>
      <c r="CE126">
        <f>$BY126-$F126-$K126</f>
        <v>523.1527777771422</v>
      </c>
      <c r="CH126">
        <f>1.38888*$J126/$CC126</f>
        <v>0.5120482206211677</v>
      </c>
      <c r="CJ126">
        <f>1.38888*$J126/$CD126</f>
        <v>1.0133637978641294</v>
      </c>
      <c r="CK126">
        <f>1.38888*$J126/$CE126</f>
        <v>2.601730236018771</v>
      </c>
      <c r="CN126">
        <f>1.38888*$J126/$CC126</f>
        <v>0.5120482206211677</v>
      </c>
      <c r="CR126">
        <f>$A126*$M126*$Q126*60/3.6/2/3.14159/$U126</f>
        <v>4617.146782477709</v>
      </c>
      <c r="CS126">
        <v>2770</v>
      </c>
      <c r="CT126">
        <f>$A126*$N126*$Q126*60/3.6/2/3.14159/$U126</f>
        <v>2570.6276680821843</v>
      </c>
      <c r="CU126">
        <v>1400</v>
      </c>
      <c r="CV126">
        <f>$A126*$O126*$Q126*60/3.6/2/3.14159/$U126</f>
        <v>1584.8044361477544</v>
      </c>
      <c r="CW126">
        <v>615</v>
      </c>
      <c r="CY126">
        <f>$CS126-$F126-$K126</f>
        <v>2613.152777777142</v>
      </c>
      <c r="CZ126">
        <f>$CU126-$F126-$K126</f>
        <v>1243.1527777771423</v>
      </c>
      <c r="DA126">
        <f>$CW126-$F126-$K126</f>
        <v>458.1527777771422</v>
      </c>
      <c r="DD126">
        <f>1.38888*$J126/$CY126</f>
        <v>0.520865986702014</v>
      </c>
      <c r="DF126">
        <f>1.38888*$J126/$CZ126</f>
        <v>1.09487942619069</v>
      </c>
      <c r="DG126">
        <f>1.38888*$J126/$DA126</f>
        <v>2.970848297818412</v>
      </c>
      <c r="DJ126">
        <f>1.38888*$J126/$CY126</f>
        <v>0.520865986702014</v>
      </c>
    </row>
    <row r="127" spans="1:21" ht="12.75">
      <c r="A127">
        <v>30</v>
      </c>
      <c r="B127">
        <v>8.333333333</v>
      </c>
      <c r="C127">
        <f t="shared" si="28"/>
        <v>0.39</v>
      </c>
      <c r="D127">
        <v>1.2</v>
      </c>
      <c r="E127">
        <f t="shared" si="29"/>
        <v>1.6</v>
      </c>
      <c r="F127">
        <f t="shared" si="27"/>
        <v>25.999999997920003</v>
      </c>
      <c r="J127">
        <v>980</v>
      </c>
      <c r="K127">
        <f t="shared" si="30"/>
        <v>135</v>
      </c>
      <c r="M127">
        <v>3.7</v>
      </c>
      <c r="N127">
        <v>2.06</v>
      </c>
      <c r="O127">
        <v>1.27</v>
      </c>
      <c r="P127">
        <v>0.9</v>
      </c>
      <c r="Q127">
        <v>4.07143</v>
      </c>
      <c r="S127">
        <v>0.85</v>
      </c>
      <c r="U127">
        <v>0.238</v>
      </c>
    </row>
    <row r="128" spans="1:114" ht="12.75">
      <c r="A128">
        <v>32.5</v>
      </c>
      <c r="B128">
        <v>9.027777778</v>
      </c>
      <c r="C128">
        <f t="shared" si="28"/>
        <v>0.39</v>
      </c>
      <c r="D128">
        <v>1.2</v>
      </c>
      <c r="E128">
        <f t="shared" si="29"/>
        <v>1.6</v>
      </c>
      <c r="F128">
        <f t="shared" si="27"/>
        <v>30.51388889039112</v>
      </c>
      <c r="G128" t="s">
        <v>70</v>
      </c>
      <c r="H128">
        <v>32.5</v>
      </c>
      <c r="I128">
        <v>9.027777778</v>
      </c>
      <c r="J128">
        <v>980</v>
      </c>
      <c r="K128">
        <f t="shared" si="30"/>
        <v>135</v>
      </c>
      <c r="M128">
        <v>3.7</v>
      </c>
      <c r="N128">
        <v>2.06</v>
      </c>
      <c r="O128">
        <v>1.27</v>
      </c>
      <c r="P128">
        <v>0.9</v>
      </c>
      <c r="Q128">
        <v>4.07143</v>
      </c>
      <c r="S128">
        <v>0.85</v>
      </c>
      <c r="U128">
        <v>0.238</v>
      </c>
      <c r="W128">
        <f>$A128*$M128*$Q128*60/3.6/2/3.14159/$U128</f>
        <v>5456.628015655475</v>
      </c>
      <c r="X128">
        <v>2400</v>
      </c>
      <c r="Y128">
        <f>$A128*$N128*$Q128*60/3.6/2/3.14159/$U128</f>
        <v>3038.0145168243994</v>
      </c>
      <c r="Z128">
        <v>1480</v>
      </c>
      <c r="AA128">
        <f>$A128*$O128*$Q128*60/3.6/2/3.14159/$U128</f>
        <v>1872.9506972655277</v>
      </c>
      <c r="AB128">
        <v>740</v>
      </c>
      <c r="AC128">
        <f>$A128*$P128*$Q128*60/3.6/2/3.14159/$U128</f>
        <v>1327.2878956999805</v>
      </c>
      <c r="AD128">
        <v>410</v>
      </c>
      <c r="AG128">
        <f>$X128-$F128-$K128</f>
        <v>2234.486111109609</v>
      </c>
      <c r="AH128">
        <f>$Z128-$F128-$K128</f>
        <v>1314.4861111096088</v>
      </c>
      <c r="AI128">
        <f>$AB128-$F128-$K128</f>
        <v>574.4861111096088</v>
      </c>
      <c r="AJ128">
        <f>$AD128-$F128-$K128</f>
        <v>244.48611110960888</v>
      </c>
      <c r="AL128">
        <f>1.38888*$J128/$AG128</f>
        <v>0.6091344194232199</v>
      </c>
      <c r="AN128">
        <f>1.38888*$J128/$AH128</f>
        <v>1.0354635081317372</v>
      </c>
      <c r="AO128">
        <f>1.38888*$J128/$AI128</f>
        <v>2.3692520561916752</v>
      </c>
      <c r="AP128">
        <f>1.38888*$J128/$AJ128</f>
        <v>5.567197227779478</v>
      </c>
      <c r="AR128">
        <f>1.38888*$J128/$AG128</f>
        <v>0.6091344194232199</v>
      </c>
      <c r="AV128">
        <f>$A128*$M128*$Q128*60/3.6/2/3.14159/$U128</f>
        <v>5456.628015655475</v>
      </c>
      <c r="AW128">
        <v>2220</v>
      </c>
      <c r="AX128">
        <f>$A128*$N128*$Q128*60/3.6/2/3.14159/$U128</f>
        <v>3038.0145168243994</v>
      </c>
      <c r="AY128">
        <v>1630</v>
      </c>
      <c r="AZ128">
        <f>$A128*$O128*$Q128*60/3.6/2/3.14159/$U128</f>
        <v>1872.9506972655277</v>
      </c>
      <c r="BA128">
        <v>850</v>
      </c>
      <c r="BB128">
        <f>$A128*$P128*$Q128*60/3.6/2/3.14159/$U128</f>
        <v>1327.2878956999805</v>
      </c>
      <c r="BE128">
        <f>$AW128-$F128-$K128</f>
        <v>2054.486111109609</v>
      </c>
      <c r="BF128">
        <f>$AY128-$F128-$K128</f>
        <v>1464.4861111096088</v>
      </c>
      <c r="BG128">
        <f>$BA128-$F128-$K128</f>
        <v>684.4861111096088</v>
      </c>
      <c r="BJ128">
        <f>1.38888*$J128/$BE128</f>
        <v>0.6625026047340282</v>
      </c>
      <c r="BL128">
        <f>1.38888*$J128/$BF128</f>
        <v>0.929406151191644</v>
      </c>
      <c r="BM128">
        <f>1.38888*$J128/$BG128</f>
        <v>1.9885025830451695</v>
      </c>
      <c r="BP128">
        <f>1.38888*$J128/$BE128</f>
        <v>0.6625026047340282</v>
      </c>
      <c r="BT128">
        <f>$A128*$M128*$Q128*60/3.6/2/3.14159/$U128</f>
        <v>5456.628015655475</v>
      </c>
      <c r="BU128">
        <v>2550</v>
      </c>
      <c r="BV128">
        <f>$A128*$N128*$Q128*60/3.6/2/3.14159/$U128</f>
        <v>3038.0145168243994</v>
      </c>
      <c r="BW128">
        <v>1590</v>
      </c>
      <c r="BX128">
        <f>$A128*$O128*$Q128*60/3.6/2/3.14159/$U128</f>
        <v>1872.9506972655277</v>
      </c>
      <c r="BY128">
        <v>760</v>
      </c>
      <c r="CC128">
        <f>$BU128-$F128-$K128</f>
        <v>2384.486111109609</v>
      </c>
      <c r="CD128">
        <f>$BW128-$F128-$K128</f>
        <v>1424.4861111096088</v>
      </c>
      <c r="CE128">
        <f>$BY128-$F128-$K128</f>
        <v>594.4861111096088</v>
      </c>
      <c r="CH128">
        <f>1.38888*$J128/$CC128</f>
        <v>0.5708158221842683</v>
      </c>
      <c r="CJ128">
        <f>1.38888*$J128/$CD128</f>
        <v>0.9555041564706898</v>
      </c>
      <c r="CK128">
        <f>1.38888*$J128/$CE128</f>
        <v>2.289544489877991</v>
      </c>
      <c r="CN128">
        <f>1.38888*$J128/$CC128</f>
        <v>0.5708158221842683</v>
      </c>
      <c r="CR128">
        <f>$A128*$M128*$Q128*60/3.6/2/3.14159/$U128</f>
        <v>5456.628015655475</v>
      </c>
      <c r="CS128">
        <v>2550</v>
      </c>
      <c r="CT128">
        <f>$A128*$N128*$Q128*60/3.6/2/3.14159/$U128</f>
        <v>3038.0145168243994</v>
      </c>
      <c r="CU128">
        <v>1530</v>
      </c>
      <c r="CV128">
        <f>$A128*$O128*$Q128*60/3.6/2/3.14159/$U128</f>
        <v>1872.9506972655277</v>
      </c>
      <c r="CW128">
        <v>715</v>
      </c>
      <c r="CY128">
        <f>$CS128-$F128-$K128</f>
        <v>2384.486111109609</v>
      </c>
      <c r="CZ128">
        <f>$CU128-$F128-$K128</f>
        <v>1364.4861111096088</v>
      </c>
      <c r="DA128">
        <f>$CW128-$F128-$K128</f>
        <v>549.4861111096088</v>
      </c>
      <c r="DD128">
        <f>1.38888*$J128/$CY128</f>
        <v>0.5708158221842683</v>
      </c>
      <c r="DF128">
        <f>1.38888*$J128/$CZ128</f>
        <v>0.9975201571624227</v>
      </c>
      <c r="DG128">
        <f>1.38888*$J128/$DA128</f>
        <v>2.477046048081994</v>
      </c>
      <c r="DJ128">
        <f>1.38888*$J128/$CY128</f>
        <v>0.5708158221842683</v>
      </c>
    </row>
    <row r="129" spans="1:21" ht="12.75">
      <c r="A129">
        <v>35</v>
      </c>
      <c r="B129">
        <v>9.722222222</v>
      </c>
      <c r="C129">
        <f t="shared" si="28"/>
        <v>0.39</v>
      </c>
      <c r="D129">
        <v>1.2</v>
      </c>
      <c r="E129">
        <f t="shared" si="29"/>
        <v>1.6</v>
      </c>
      <c r="F129">
        <f t="shared" si="27"/>
        <v>35.38888888727111</v>
      </c>
      <c r="J129">
        <v>980</v>
      </c>
      <c r="K129">
        <f t="shared" si="30"/>
        <v>135</v>
      </c>
      <c r="M129">
        <v>3.7</v>
      </c>
      <c r="N129">
        <v>2.06</v>
      </c>
      <c r="O129">
        <v>1.27</v>
      </c>
      <c r="P129">
        <v>0.9</v>
      </c>
      <c r="Q129">
        <v>4.07143</v>
      </c>
      <c r="S129">
        <v>0.85</v>
      </c>
      <c r="U129">
        <v>0.238</v>
      </c>
    </row>
    <row r="130" spans="1:114" ht="12.75">
      <c r="A130">
        <v>37.5</v>
      </c>
      <c r="B130">
        <v>10.41666667</v>
      </c>
      <c r="C130">
        <f t="shared" si="28"/>
        <v>0.39</v>
      </c>
      <c r="D130">
        <v>1.2</v>
      </c>
      <c r="E130">
        <f t="shared" si="29"/>
        <v>1.6</v>
      </c>
      <c r="F130">
        <f t="shared" si="27"/>
        <v>40.625000025999995</v>
      </c>
      <c r="G130" t="s">
        <v>71</v>
      </c>
      <c r="H130">
        <v>37.5</v>
      </c>
      <c r="I130">
        <v>10.41666667</v>
      </c>
      <c r="J130">
        <v>980</v>
      </c>
      <c r="K130">
        <f t="shared" si="30"/>
        <v>135</v>
      </c>
      <c r="M130">
        <v>3.7</v>
      </c>
      <c r="N130">
        <v>2.06</v>
      </c>
      <c r="O130">
        <v>1.27</v>
      </c>
      <c r="P130">
        <v>0.9</v>
      </c>
      <c r="Q130">
        <v>4.07143</v>
      </c>
      <c r="S130">
        <v>0.85</v>
      </c>
      <c r="U130">
        <v>0.238</v>
      </c>
      <c r="W130">
        <f>$A130*$M130*$Q130*60/3.6/2/3.14159/$U130</f>
        <v>6296.10924883324</v>
      </c>
      <c r="X130">
        <v>1900</v>
      </c>
      <c r="Y130">
        <f>$A130*$N130*$Q130*60/3.6/2/3.14159/$U130</f>
        <v>3505.4013655666145</v>
      </c>
      <c r="Z130">
        <v>1500</v>
      </c>
      <c r="AA130">
        <f>$A130*$O130*$Q130*60/3.6/2/3.14159/$U130</f>
        <v>2161.0969583833016</v>
      </c>
      <c r="AB130">
        <v>800</v>
      </c>
      <c r="AC130">
        <f>$A130*$P130*$Q130*60/3.6/2/3.14159/$U130</f>
        <v>1531.486033499977</v>
      </c>
      <c r="AD130">
        <v>440</v>
      </c>
      <c r="AG130">
        <f>$X130-$F130-$K130</f>
        <v>1724.374999974</v>
      </c>
      <c r="AH130">
        <f>$Z130-$F130-$K130</f>
        <v>1324.374999974</v>
      </c>
      <c r="AI130">
        <f>$AB130-$F130-$K130</f>
        <v>624.374999974</v>
      </c>
      <c r="AJ130">
        <f>$AD130-$F130-$K130</f>
        <v>264.374999974</v>
      </c>
      <c r="AL130">
        <f>1.38888*$J130/$AG130</f>
        <v>0.789330859018788</v>
      </c>
      <c r="AN130">
        <f>1.38888*$J130/$AH130</f>
        <v>1.027731873545424</v>
      </c>
      <c r="AO130">
        <f>1.38888*$J130/$AI130</f>
        <v>2.17994378387456</v>
      </c>
      <c r="AP130">
        <f>1.38888*$J130/$AJ130</f>
        <v>5.148377872846743</v>
      </c>
      <c r="AR130">
        <f>1.38888*$J130/$AG130</f>
        <v>0.789330859018788</v>
      </c>
      <c r="AV130">
        <f>$A130*$M130*$Q130*60/3.6/2/3.14159/$U130</f>
        <v>6296.10924883324</v>
      </c>
      <c r="AW130">
        <v>1700</v>
      </c>
      <c r="AX130">
        <f>$A130*$N130*$Q130*60/3.6/2/3.14159/$U130</f>
        <v>3505.4013655666145</v>
      </c>
      <c r="AY130">
        <v>1625</v>
      </c>
      <c r="AZ130">
        <f>$A130*$O130*$Q130*60/3.6/2/3.14159/$U130</f>
        <v>2161.0969583833016</v>
      </c>
      <c r="BA130">
        <v>930</v>
      </c>
      <c r="BB130">
        <f>$A130*$P130*$Q130*60/3.6/2/3.14159/$U130</f>
        <v>1531.486033499977</v>
      </c>
      <c r="BE130">
        <f>$AW130-$F130-$K130</f>
        <v>1524.374999974</v>
      </c>
      <c r="BF130">
        <f>$AY130-$F130-$K130</f>
        <v>1449.374999974</v>
      </c>
      <c r="BG130">
        <f>$BA130-$F130-$K130</f>
        <v>754.374999974</v>
      </c>
      <c r="BJ130">
        <f>1.38888*$J130/$BE130</f>
        <v>0.8928921033362625</v>
      </c>
      <c r="BL130">
        <f>1.38888*$J130/$BF130</f>
        <v>0.9390960931604425</v>
      </c>
      <c r="BM130">
        <f>1.38888*$J130/$BG130</f>
        <v>1.8042782436413072</v>
      </c>
      <c r="BP130">
        <f>1.38888*$J130/$BE130</f>
        <v>0.8928921033362625</v>
      </c>
      <c r="BT130">
        <f>$A130*$M130*$Q130*60/3.6/2/3.14159/$U130</f>
        <v>6296.10924883324</v>
      </c>
      <c r="BU130">
        <v>2050</v>
      </c>
      <c r="BV130">
        <f>$A130*$N130*$Q130*60/3.6/2/3.14159/$U130</f>
        <v>3505.4013655666145</v>
      </c>
      <c r="BW130">
        <v>1600</v>
      </c>
      <c r="BX130">
        <f>$A130*$O130*$Q130*60/3.6/2/3.14159/$U130</f>
        <v>2161.0969583833016</v>
      </c>
      <c r="BY130">
        <v>850</v>
      </c>
      <c r="CC130">
        <f>$BU130-$F130-$K130</f>
        <v>1874.374999974</v>
      </c>
      <c r="CD130">
        <f>$BW130-$F130-$K130</f>
        <v>1424.374999974</v>
      </c>
      <c r="CE130">
        <f>$BY130-$F130-$K130</f>
        <v>674.374999974</v>
      </c>
      <c r="CH130">
        <f>1.38888*$J130/$CC130</f>
        <v>0.7261633344548878</v>
      </c>
      <c r="CJ130">
        <f>1.38888*$J130/$CD130</f>
        <v>0.955578692426394</v>
      </c>
      <c r="CK130">
        <f>1.38888*$J130/$CE130</f>
        <v>2.0183168119406503</v>
      </c>
      <c r="CN130">
        <f>1.38888*$J130/$CC130</f>
        <v>0.7261633344548878</v>
      </c>
      <c r="CR130">
        <f>$A130*$M130*$Q130*60/3.6/2/3.14159/$U130</f>
        <v>6296.10924883324</v>
      </c>
      <c r="CS130">
        <v>2050</v>
      </c>
      <c r="CT130">
        <f>$A130*$N130*$Q130*60/3.6/2/3.14159/$U130</f>
        <v>3505.4013655666145</v>
      </c>
      <c r="CU130">
        <v>1560</v>
      </c>
      <c r="CV130">
        <f>$A130*$O130*$Q130*60/3.6/2/3.14159/$U130</f>
        <v>2161.0969583833016</v>
      </c>
      <c r="CW130">
        <v>770</v>
      </c>
      <c r="CY130">
        <f>$CS130-$F130-$K130</f>
        <v>1874.374999974</v>
      </c>
      <c r="CZ130">
        <f>$CU130-$F130-$K130</f>
        <v>1384.374999974</v>
      </c>
      <c r="DA130">
        <f>$CW130-$F130-$K130</f>
        <v>594.374999974</v>
      </c>
      <c r="DD130">
        <f>1.38888*$J130/$CY130</f>
        <v>0.7261633344548878</v>
      </c>
      <c r="DF130">
        <f>1.38888*$J130/$CZ130</f>
        <v>0.9831890925692554</v>
      </c>
      <c r="DG130">
        <f>1.38888*$J130/$DA130</f>
        <v>2.2899724922137357</v>
      </c>
      <c r="DJ130">
        <f>1.38888*$J130/$CY130</f>
        <v>0.7261633344548878</v>
      </c>
    </row>
    <row r="131" spans="1:21" ht="12.75">
      <c r="A131">
        <v>40</v>
      </c>
      <c r="B131">
        <v>11.11111111</v>
      </c>
      <c r="C131">
        <f t="shared" si="28"/>
        <v>0.39</v>
      </c>
      <c r="D131">
        <v>1.2</v>
      </c>
      <c r="E131">
        <f t="shared" si="29"/>
        <v>1.6</v>
      </c>
      <c r="F131">
        <f t="shared" si="27"/>
        <v>46.22222221297777</v>
      </c>
      <c r="J131">
        <v>980</v>
      </c>
      <c r="K131">
        <f t="shared" si="30"/>
        <v>135</v>
      </c>
      <c r="M131">
        <v>3.7</v>
      </c>
      <c r="N131">
        <v>2.06</v>
      </c>
      <c r="O131">
        <v>1.27</v>
      </c>
      <c r="P131">
        <v>0.9</v>
      </c>
      <c r="Q131">
        <v>4.07143</v>
      </c>
      <c r="S131">
        <v>0.85</v>
      </c>
      <c r="U131">
        <v>0.238</v>
      </c>
    </row>
    <row r="132" spans="1:114" ht="12.75">
      <c r="A132">
        <v>42.5</v>
      </c>
      <c r="B132">
        <v>11.80555556</v>
      </c>
      <c r="C132">
        <f t="shared" si="28"/>
        <v>0.39</v>
      </c>
      <c r="D132">
        <v>1.2</v>
      </c>
      <c r="E132">
        <f t="shared" si="29"/>
        <v>1.6</v>
      </c>
      <c r="F132">
        <f t="shared" si="27"/>
        <v>52.18055559484445</v>
      </c>
      <c r="G132" t="s">
        <v>72</v>
      </c>
      <c r="H132">
        <v>42.5</v>
      </c>
      <c r="I132">
        <v>11.80555556</v>
      </c>
      <c r="J132">
        <v>980</v>
      </c>
      <c r="K132">
        <f t="shared" si="30"/>
        <v>135</v>
      </c>
      <c r="M132">
        <v>3.7</v>
      </c>
      <c r="N132">
        <v>2.06</v>
      </c>
      <c r="O132">
        <v>1.27</v>
      </c>
      <c r="P132">
        <v>0.9</v>
      </c>
      <c r="Q132">
        <v>4.07143</v>
      </c>
      <c r="S132">
        <v>0.85</v>
      </c>
      <c r="U132">
        <v>0.238</v>
      </c>
      <c r="W132">
        <f>$A132*$M132*$Q132*60/3.6/2/3.14159/$U132</f>
        <v>7135.5904820110045</v>
      </c>
      <c r="Y132">
        <f>$A132*$N132*$Q132*60/3.6/2/3.14159/$U132</f>
        <v>3972.7882143088304</v>
      </c>
      <c r="Z132">
        <v>1470</v>
      </c>
      <c r="AA132">
        <f>$A132*$O132*$Q132*60/3.6/2/3.14159/$U132</f>
        <v>2449.2432195010747</v>
      </c>
      <c r="AB132">
        <v>850</v>
      </c>
      <c r="AC132">
        <f>$A132*$P132*$Q132*60/3.6/2/3.14159/$U132</f>
        <v>1735.6841712999744</v>
      </c>
      <c r="AD132">
        <v>500</v>
      </c>
      <c r="AH132">
        <f>$Z132-$F132-$K132</f>
        <v>1282.8194444051555</v>
      </c>
      <c r="AI132">
        <f>$AB132-$F132-$K132</f>
        <v>662.8194444051555</v>
      </c>
      <c r="AJ132">
        <f>$AD132-$F132-$K132</f>
        <v>312.81944440515554</v>
      </c>
      <c r="AN132">
        <f>1.38888*$J132/$AH132</f>
        <v>1.0610241417342596</v>
      </c>
      <c r="AO132">
        <f>1.38888*$J132/$AI132</f>
        <v>2.0535040296253158</v>
      </c>
      <c r="AP132">
        <f>1.38888*$J132/$AJ132</f>
        <v>4.351079909972399</v>
      </c>
      <c r="AR132">
        <f>1.38888*$J132/$AH132</f>
        <v>1.0610241417342596</v>
      </c>
      <c r="AV132">
        <f>$A132*$M132*$Q132*60/3.6/2/3.14159/$U132</f>
        <v>7135.5904820110045</v>
      </c>
      <c r="AX132">
        <f>$A132*$N132*$Q132*60/3.6/2/3.14159/$U132</f>
        <v>3972.7882143088304</v>
      </c>
      <c r="AY132">
        <v>1570</v>
      </c>
      <c r="AZ132">
        <f>$A132*$O132*$Q132*60/3.6/2/3.14159/$U132</f>
        <v>2449.2432195010747</v>
      </c>
      <c r="BA132">
        <v>980</v>
      </c>
      <c r="BB132">
        <f>$A132*$P132*$Q132*60/3.6/2/3.14159/$U132</f>
        <v>1735.6841712999744</v>
      </c>
      <c r="BE132">
        <f>$AW132-$F132-$K132</f>
        <v>-187.18055559484446</v>
      </c>
      <c r="BF132">
        <f>$AY132-$F132-$K132</f>
        <v>1382.8194444051555</v>
      </c>
      <c r="BG132">
        <f>$BA132-$F132-$K132</f>
        <v>792.8194444051555</v>
      </c>
      <c r="BJ132">
        <f>1.38888*$J132/$BE132</f>
        <v>-7.271601452803301</v>
      </c>
      <c r="BL132">
        <f>1.38888*$J132/$BF132</f>
        <v>0.9842950976043748</v>
      </c>
      <c r="BM132">
        <f>1.38888*$J132/$BG132</f>
        <v>1.7167873588433764</v>
      </c>
      <c r="BP132">
        <f>1.38888*$J132/$BF132</f>
        <v>0.9842950976043748</v>
      </c>
      <c r="BT132">
        <f>$A132*$M132*$Q132*60/3.6/2/3.14159/$U132</f>
        <v>7135.5904820110045</v>
      </c>
      <c r="BV132">
        <f>$A132*$N132*$Q132*60/3.6/2/3.14159/$U132</f>
        <v>3972.7882143088304</v>
      </c>
      <c r="BW132">
        <v>1580</v>
      </c>
      <c r="BX132">
        <f>$A132*$O132*$Q132*60/3.6/2/3.14159/$U132</f>
        <v>2449.2432195010747</v>
      </c>
      <c r="BY132">
        <v>900</v>
      </c>
      <c r="CD132">
        <f>$BW132-$F132-$K132</f>
        <v>1392.8194444051555</v>
      </c>
      <c r="CE132">
        <f>$BY132-$F132-$K132</f>
        <v>712.8194444051555</v>
      </c>
      <c r="CJ132">
        <f>1.38888*$J132/$CD132</f>
        <v>0.9772281723000348</v>
      </c>
      <c r="CK132">
        <f>1.38888*$J132/$CE132</f>
        <v>1.909463063449165</v>
      </c>
      <c r="CN132">
        <f>1.38888*$J132/$CD132</f>
        <v>0.9772281723000348</v>
      </c>
      <c r="CR132">
        <f>$A132*$M132*$Q132*60/3.6/2/3.14159/$U132</f>
        <v>7135.5904820110045</v>
      </c>
      <c r="CT132">
        <f>$A132*$N132*$Q132*60/3.6/2/3.14159/$U132</f>
        <v>3972.7882143088304</v>
      </c>
      <c r="CU132">
        <v>1560</v>
      </c>
      <c r="CV132">
        <f>$A132*$O132*$Q132*60/3.6/2/3.14159/$U132</f>
        <v>2449.2432195010747</v>
      </c>
      <c r="CW132">
        <v>850</v>
      </c>
      <c r="CY132">
        <f>$CS132-$F132-$K132</f>
        <v>-187.18055559484446</v>
      </c>
      <c r="CZ132">
        <f>$CU132-$F132-$K132</f>
        <v>1372.8194444051555</v>
      </c>
      <c r="DA132">
        <f>$CW132-$F132-$K132</f>
        <v>662.8194444051555</v>
      </c>
      <c r="DD132">
        <f>1.38888*$J132/$CY132</f>
        <v>-7.271601452803301</v>
      </c>
      <c r="DF132">
        <f>1.38888*$J132/$CZ132</f>
        <v>0.9914649778214406</v>
      </c>
      <c r="DG132">
        <f>1.38888*$J132/$DA132</f>
        <v>2.0535040296253158</v>
      </c>
      <c r="DJ132">
        <f>1.38888*$J132/$CZ132</f>
        <v>0.9914649778214406</v>
      </c>
    </row>
    <row r="133" spans="1:21" ht="12.75">
      <c r="A133">
        <v>45</v>
      </c>
      <c r="B133">
        <v>12.5</v>
      </c>
      <c r="C133">
        <f t="shared" si="28"/>
        <v>0.39</v>
      </c>
      <c r="D133">
        <v>1.2</v>
      </c>
      <c r="E133">
        <f t="shared" si="29"/>
        <v>1.6</v>
      </c>
      <c r="F133">
        <f t="shared" si="27"/>
        <v>58.5</v>
      </c>
      <c r="J133">
        <v>980</v>
      </c>
      <c r="K133">
        <f t="shared" si="30"/>
        <v>135</v>
      </c>
      <c r="M133">
        <v>3.7</v>
      </c>
      <c r="N133">
        <v>2.06</v>
      </c>
      <c r="O133">
        <v>1.27</v>
      </c>
      <c r="P133">
        <v>0.9</v>
      </c>
      <c r="Q133">
        <v>4.07143</v>
      </c>
      <c r="S133">
        <v>0.85</v>
      </c>
      <c r="U133">
        <v>0.238</v>
      </c>
    </row>
    <row r="134" spans="1:114" ht="12.75">
      <c r="A134">
        <v>47.5</v>
      </c>
      <c r="B134">
        <v>13.19444444</v>
      </c>
      <c r="C134">
        <f t="shared" si="28"/>
        <v>0.39</v>
      </c>
      <c r="D134">
        <v>1.2</v>
      </c>
      <c r="E134">
        <f t="shared" si="29"/>
        <v>1.6</v>
      </c>
      <c r="F134">
        <f t="shared" si="27"/>
        <v>65.18055551164444</v>
      </c>
      <c r="G134" t="s">
        <v>73</v>
      </c>
      <c r="H134">
        <v>47.5</v>
      </c>
      <c r="I134">
        <v>13.19444444</v>
      </c>
      <c r="J134">
        <v>980</v>
      </c>
      <c r="K134">
        <f t="shared" si="30"/>
        <v>135</v>
      </c>
      <c r="M134">
        <v>3.7</v>
      </c>
      <c r="N134">
        <v>2.06</v>
      </c>
      <c r="O134">
        <v>1.27</v>
      </c>
      <c r="P134">
        <v>0.9</v>
      </c>
      <c r="Q134">
        <v>4.07143</v>
      </c>
      <c r="S134">
        <v>0.85</v>
      </c>
      <c r="U134">
        <v>0.238</v>
      </c>
      <c r="W134">
        <f>$A134*$M134*$Q134*60/3.6/2/3.14159/$U134</f>
        <v>7975.07171518877</v>
      </c>
      <c r="Y134">
        <f>$A134*$N134*$Q134*60/3.6/2/3.14159/$U134</f>
        <v>4440.175063051046</v>
      </c>
      <c r="Z134">
        <v>1460</v>
      </c>
      <c r="AA134">
        <f>$A134*$O134*$Q134*60/3.6/2/3.14159/$U134</f>
        <v>2737.389480618849</v>
      </c>
      <c r="AB134">
        <v>895</v>
      </c>
      <c r="AC134">
        <f>$A134*$P134*$Q134*60/3.6/2/3.14159/$U134</f>
        <v>1939.8823090999715</v>
      </c>
      <c r="AD134">
        <v>540</v>
      </c>
      <c r="AH134">
        <f>$Z134-$F134-$K134</f>
        <v>1259.8194444883557</v>
      </c>
      <c r="AI134">
        <f>$AB134-$F134-$K134</f>
        <v>694.8194444883555</v>
      </c>
      <c r="AJ134">
        <f>$AD134-$F134-$K134</f>
        <v>339.81944448835554</v>
      </c>
      <c r="AN134">
        <f>1.38888*$J134/$AH134</f>
        <v>1.080394818443827</v>
      </c>
      <c r="AO134">
        <f>1.38888*$J134/$AI134</f>
        <v>1.9589296338738411</v>
      </c>
      <c r="AP134">
        <f>1.38888*$J134/$AJ134</f>
        <v>4.005369386820478</v>
      </c>
      <c r="AR134">
        <f>1.38888*$J134/$AH134</f>
        <v>1.080394818443827</v>
      </c>
      <c r="AV134">
        <f>$A134*$M134*$Q134*60/3.6/2/3.14159/$U134</f>
        <v>7975.07171518877</v>
      </c>
      <c r="AX134">
        <f>$A134*$N134*$Q134*60/3.6/2/3.14159/$U134</f>
        <v>4440.175063051046</v>
      </c>
      <c r="AY134">
        <v>1500</v>
      </c>
      <c r="AZ134">
        <f>$A134*$O134*$Q134*60/3.6/2/3.14159/$U134</f>
        <v>2737.389480618849</v>
      </c>
      <c r="BA134">
        <v>1000</v>
      </c>
      <c r="BB134">
        <f>$A134*$P134*$Q134*60/3.6/2/3.14159/$U134</f>
        <v>1939.8823090999715</v>
      </c>
      <c r="BF134">
        <f>$AY134-$F134-$K134</f>
        <v>1299.8194444883557</v>
      </c>
      <c r="BG134">
        <f>$BA134-$F134-$K134</f>
        <v>799.8194444883555</v>
      </c>
      <c r="BL134">
        <f>1.38888*$J134/$BF134</f>
        <v>1.0471472832411481</v>
      </c>
      <c r="BM134">
        <f>1.38888*$J134/$BG134</f>
        <v>1.7017620781533975</v>
      </c>
      <c r="BP134">
        <f>1.38888*$J134/$BF134</f>
        <v>1.0471472832411481</v>
      </c>
      <c r="BT134">
        <f>$A134*$M134*$Q134*60/3.6/2/3.14159/$U134</f>
        <v>7975.07171518877</v>
      </c>
      <c r="BV134">
        <f>$A134*$N134*$Q134*60/3.6/2/3.14159/$U134</f>
        <v>4440.175063051046</v>
      </c>
      <c r="BW134">
        <v>1570</v>
      </c>
      <c r="BX134">
        <f>$A134*$O134*$Q134*60/3.6/2/3.14159/$U134</f>
        <v>2737.389480618849</v>
      </c>
      <c r="BY134">
        <v>950</v>
      </c>
      <c r="CD134">
        <f>$BW134-$F134-$K134</f>
        <v>1369.8194444883557</v>
      </c>
      <c r="CE134">
        <f>$BY134-$F134-$K134</f>
        <v>749.8194444883555</v>
      </c>
      <c r="CJ134">
        <f>1.38888*$J134/$CD134</f>
        <v>0.9936363551244437</v>
      </c>
      <c r="CK134">
        <f>1.38888*$J134/$CE134</f>
        <v>1.8152402021646126</v>
      </c>
      <c r="CN134">
        <f>1.38888*$J134/$CD134</f>
        <v>0.9936363551244437</v>
      </c>
      <c r="CR134">
        <f>$A134*$M134*$Q134*60/3.6/2/3.14159/$U134</f>
        <v>7975.07171518877</v>
      </c>
      <c r="CT134">
        <f>$A134*$N134*$Q134*60/3.6/2/3.14159/$U134</f>
        <v>4440.175063051046</v>
      </c>
      <c r="CU134">
        <v>1550</v>
      </c>
      <c r="CV134">
        <f>$A134*$O134*$Q134*60/3.6/2/3.14159/$U134</f>
        <v>2737.389480618849</v>
      </c>
      <c r="CW134">
        <v>900</v>
      </c>
      <c r="CZ134">
        <f>$CU134-$F134-$K134</f>
        <v>1349.8194444883557</v>
      </c>
      <c r="DA134">
        <f>$CW134-$F134-$K134</f>
        <v>699.8194444883555</v>
      </c>
      <c r="DF134">
        <f>1.38888*$J134/$CZ134</f>
        <v>1.0083588627780666</v>
      </c>
      <c r="DG134">
        <f>1.38888*$J134/$DA134</f>
        <v>1.9449336692768153</v>
      </c>
      <c r="DJ134">
        <f>1.38888*$J134/$CZ134</f>
        <v>1.0083588627780666</v>
      </c>
    </row>
    <row r="135" spans="1:21" ht="12.75">
      <c r="A135">
        <v>50</v>
      </c>
      <c r="B135">
        <v>13.88888889</v>
      </c>
      <c r="C135">
        <f t="shared" si="28"/>
        <v>0.39</v>
      </c>
      <c r="D135">
        <v>1.2</v>
      </c>
      <c r="E135">
        <f t="shared" si="29"/>
        <v>1.6</v>
      </c>
      <c r="F135">
        <f t="shared" si="27"/>
        <v>72.22222223377779</v>
      </c>
      <c r="J135">
        <v>980</v>
      </c>
      <c r="K135">
        <f t="shared" si="30"/>
        <v>135</v>
      </c>
      <c r="M135">
        <v>3.7</v>
      </c>
      <c r="N135">
        <v>2.06</v>
      </c>
      <c r="O135">
        <v>1.27</v>
      </c>
      <c r="P135">
        <v>0.9</v>
      </c>
      <c r="Q135">
        <v>4.07143</v>
      </c>
      <c r="S135">
        <v>0.85</v>
      </c>
      <c r="U135">
        <v>0.238</v>
      </c>
    </row>
    <row r="136" spans="1:114" ht="12.75">
      <c r="A136">
        <v>52.5</v>
      </c>
      <c r="B136">
        <v>14.58333333</v>
      </c>
      <c r="C136">
        <f t="shared" si="28"/>
        <v>0.39</v>
      </c>
      <c r="D136">
        <v>1.2</v>
      </c>
      <c r="E136">
        <f t="shared" si="29"/>
        <v>1.6</v>
      </c>
      <c r="F136">
        <f t="shared" si="27"/>
        <v>79.6249999636</v>
      </c>
      <c r="G136" t="s">
        <v>74</v>
      </c>
      <c r="H136">
        <v>52.5</v>
      </c>
      <c r="I136">
        <v>14.58333333</v>
      </c>
      <c r="J136">
        <v>980</v>
      </c>
      <c r="K136">
        <f t="shared" si="30"/>
        <v>135</v>
      </c>
      <c r="M136">
        <v>3.7</v>
      </c>
      <c r="N136">
        <v>2.06</v>
      </c>
      <c r="O136">
        <v>1.27</v>
      </c>
      <c r="P136">
        <v>0.9</v>
      </c>
      <c r="Q136">
        <v>4.07143</v>
      </c>
      <c r="S136">
        <v>0.85</v>
      </c>
      <c r="U136">
        <v>0.238</v>
      </c>
      <c r="W136">
        <f>$A136*$M136*$Q136*60/3.6/2/3.14159/$U136</f>
        <v>8814.552948366538</v>
      </c>
      <c r="Y136">
        <f>$A136*$N136*$Q136*60/3.6/2/3.14159/$U136</f>
        <v>4907.561911793261</v>
      </c>
      <c r="Z136">
        <v>1450</v>
      </c>
      <c r="AA136">
        <f>$A136*$O136*$Q136*60/3.6/2/3.14159/$U136</f>
        <v>3025.5357417366217</v>
      </c>
      <c r="AB136">
        <v>905</v>
      </c>
      <c r="AC136">
        <f>$A136*$P136*$Q136*60/3.6/2/3.14159/$U136</f>
        <v>2144.080446899968</v>
      </c>
      <c r="AD136">
        <v>550</v>
      </c>
      <c r="AH136">
        <f>$Z136-$F136-$K136</f>
        <v>1235.3750000364</v>
      </c>
      <c r="AI136">
        <f>$AB136-$F136-$K136</f>
        <v>690.3750000364</v>
      </c>
      <c r="AJ136">
        <f>$AD136-$F136-$K136</f>
        <v>335.3750000364</v>
      </c>
      <c r="AN136">
        <f>1.38888*$J136/$AH136</f>
        <v>1.1017726600909807</v>
      </c>
      <c r="AO136">
        <f>1.38888*$J136/$AI136</f>
        <v>1.971540684306697</v>
      </c>
      <c r="AP136">
        <f>1.38888*$J136/$AJ136</f>
        <v>4.058449198217733</v>
      </c>
      <c r="AR136">
        <f>1.38888*$J136/$AH136</f>
        <v>1.1017726600909807</v>
      </c>
      <c r="AV136">
        <f>$A136*$M136*$Q136*60/3.6/2/3.14159/$U136</f>
        <v>8814.552948366538</v>
      </c>
      <c r="AX136">
        <f>$A136*$N136*$Q136*60/3.6/2/3.14159/$U136</f>
        <v>4907.561911793261</v>
      </c>
      <c r="AY136">
        <v>1410</v>
      </c>
      <c r="AZ136">
        <f>$A136*$O136*$Q136*60/3.6/2/3.14159/$U136</f>
        <v>3025.5357417366217</v>
      </c>
      <c r="BA136">
        <v>1000</v>
      </c>
      <c r="BB136">
        <f>$A136*$P136*$Q136*60/3.6/2/3.14159/$U136</f>
        <v>2144.080446899968</v>
      </c>
      <c r="BF136">
        <f>$AY136-$F136-$K136</f>
        <v>1195.3750000364</v>
      </c>
      <c r="BG136">
        <f>$BA136-$F136-$K136</f>
        <v>785.3750000364</v>
      </c>
      <c r="BL136">
        <f>1.38888*$J136/$BF136</f>
        <v>1.1386405102654427</v>
      </c>
      <c r="BM136">
        <f>1.38888*$J136/$BG136</f>
        <v>1.7330605124137088</v>
      </c>
      <c r="BP136">
        <f>1.38888*$J136/$BF136</f>
        <v>1.1386405102654427</v>
      </c>
      <c r="BT136">
        <f>$A136*$M136*$Q136*60/3.6/2/3.14159/$U136</f>
        <v>8814.552948366538</v>
      </c>
      <c r="BV136">
        <f>$A136*$N136*$Q136*60/3.6/2/3.14159/$U136</f>
        <v>4907.561911793261</v>
      </c>
      <c r="BW136">
        <v>1550</v>
      </c>
      <c r="BX136">
        <f>$A136*$O136*$Q136*60/3.6/2/3.14159/$U136</f>
        <v>3025.5357417366217</v>
      </c>
      <c r="BY136">
        <v>980</v>
      </c>
      <c r="CD136">
        <f>$BW136-$F136-$K136</f>
        <v>1335.3750000364</v>
      </c>
      <c r="CE136">
        <f>$BY136-$F136-$K136</f>
        <v>765.3750000364</v>
      </c>
      <c r="CJ136">
        <f>1.38888*$J136/$CD136</f>
        <v>1.0192660488348955</v>
      </c>
      <c r="CK136">
        <f>1.38888*$J136/$CE136</f>
        <v>1.778347084677796</v>
      </c>
      <c r="CN136">
        <f>1.38888*$J136/$CD136</f>
        <v>1.0192660488348955</v>
      </c>
      <c r="CR136">
        <f>$A136*$M136*$Q136*60/3.6/2/3.14159/$U136</f>
        <v>8814.552948366538</v>
      </c>
      <c r="CT136">
        <f>$A136*$N136*$Q136*60/3.6/2/3.14159/$U136</f>
        <v>4907.561911793261</v>
      </c>
      <c r="CU136">
        <v>1520</v>
      </c>
      <c r="CV136">
        <f>$A136*$O136*$Q136*60/3.6/2/3.14159/$U136</f>
        <v>3025.5357417366217</v>
      </c>
      <c r="CW136">
        <v>940</v>
      </c>
      <c r="CZ136">
        <f>$CU136-$F136-$K136</f>
        <v>1305.3750000364</v>
      </c>
      <c r="DA136">
        <f>$CW136-$F136-$K136</f>
        <v>725.3750000364</v>
      </c>
      <c r="DF136">
        <f>1.38888*$J136/$CZ136</f>
        <v>1.0426907210280922</v>
      </c>
      <c r="DG136">
        <f>1.38888*$J136/$DA136</f>
        <v>1.876412062632016</v>
      </c>
      <c r="DJ136">
        <f>1.38888*$J136/$CZ136</f>
        <v>1.0426907210280922</v>
      </c>
    </row>
    <row r="137" spans="1:21" ht="12.75">
      <c r="A137">
        <v>55</v>
      </c>
      <c r="B137">
        <v>15.27777778</v>
      </c>
      <c r="C137">
        <f t="shared" si="28"/>
        <v>0.39</v>
      </c>
      <c r="D137">
        <v>1.2</v>
      </c>
      <c r="E137">
        <f t="shared" si="29"/>
        <v>1.6</v>
      </c>
      <c r="F137">
        <f t="shared" si="27"/>
        <v>87.38888891431111</v>
      </c>
      <c r="J137">
        <v>980</v>
      </c>
      <c r="K137">
        <f t="shared" si="30"/>
        <v>135</v>
      </c>
      <c r="M137">
        <v>3.7</v>
      </c>
      <c r="N137">
        <v>2.06</v>
      </c>
      <c r="O137">
        <v>1.27</v>
      </c>
      <c r="P137">
        <v>0.9</v>
      </c>
      <c r="Q137">
        <v>4.07143</v>
      </c>
      <c r="S137">
        <v>0.85</v>
      </c>
      <c r="U137">
        <v>0.238</v>
      </c>
    </row>
    <row r="138" spans="1:114" ht="12.75">
      <c r="A138">
        <v>57.5</v>
      </c>
      <c r="B138">
        <v>15.97222222</v>
      </c>
      <c r="C138">
        <f t="shared" si="28"/>
        <v>0.39</v>
      </c>
      <c r="D138">
        <v>1.2</v>
      </c>
      <c r="E138">
        <f t="shared" si="29"/>
        <v>1.6</v>
      </c>
      <c r="F138">
        <f t="shared" si="27"/>
        <v>95.51388886231112</v>
      </c>
      <c r="G138" t="s">
        <v>75</v>
      </c>
      <c r="H138">
        <v>57.5</v>
      </c>
      <c r="I138">
        <v>15.97222222</v>
      </c>
      <c r="J138">
        <v>980</v>
      </c>
      <c r="K138">
        <f t="shared" si="30"/>
        <v>135</v>
      </c>
      <c r="M138">
        <v>3.7</v>
      </c>
      <c r="N138">
        <v>2.06</v>
      </c>
      <c r="O138">
        <v>1.27</v>
      </c>
      <c r="P138">
        <v>0.9</v>
      </c>
      <c r="Q138">
        <v>4.07143</v>
      </c>
      <c r="S138">
        <v>0.85</v>
      </c>
      <c r="U138">
        <v>0.238</v>
      </c>
      <c r="W138">
        <f>$A138*$M138*$Q138*60/3.6/2/3.14159/$U138</f>
        <v>9654.0341815443</v>
      </c>
      <c r="Y138">
        <f>$A138*$N138*$Q138*60/3.6/2/3.14159/$U138</f>
        <v>5374.948760535476</v>
      </c>
      <c r="Z138">
        <v>1350</v>
      </c>
      <c r="AA138">
        <f>$A138*$O138*$Q138*60/3.6/2/3.14159/$U138</f>
        <v>3313.682002854396</v>
      </c>
      <c r="AB138">
        <v>920</v>
      </c>
      <c r="AC138">
        <f>$A138*$P138*$Q138*60/3.6/2/3.14159/$U138</f>
        <v>2348.278584699965</v>
      </c>
      <c r="AD138">
        <v>600</v>
      </c>
      <c r="AH138">
        <f>$Z138-$F138-$K138</f>
        <v>1119.4861111376888</v>
      </c>
      <c r="AI138">
        <f>$AB138-$F138-$K138</f>
        <v>689.4861111376889</v>
      </c>
      <c r="AJ138">
        <f>$AD138-$F138-$K138</f>
        <v>369.4861111376889</v>
      </c>
      <c r="AN138">
        <f>1.38888*$J138/$AH138</f>
        <v>1.2158278574950485</v>
      </c>
      <c r="AO138">
        <f>1.38888*$J138/$AI138</f>
        <v>1.9740824042910863</v>
      </c>
      <c r="AP138">
        <f>1.38888*$J138/$AJ138</f>
        <v>3.6837714841540703</v>
      </c>
      <c r="AR138">
        <f>1.38888*$J138/$AH138</f>
        <v>1.2158278574950485</v>
      </c>
      <c r="AV138">
        <f>$A138*$M138*$Q138*60/3.6/2/3.14159/$U138</f>
        <v>9654.0341815443</v>
      </c>
      <c r="AX138">
        <f>$A138*$N138*$Q138*60/3.6/2/3.14159/$U138</f>
        <v>5374.948760535476</v>
      </c>
      <c r="AY138">
        <v>1250</v>
      </c>
      <c r="AZ138">
        <f>$A138*$O138*$Q138*60/3.6/2/3.14159/$U138</f>
        <v>3313.682002854396</v>
      </c>
      <c r="BA138">
        <v>1000</v>
      </c>
      <c r="BB138">
        <f>$A138*$P138*$Q138*60/3.6/2/3.14159/$U138</f>
        <v>2348.278584699965</v>
      </c>
      <c r="BF138">
        <f>$AY138-$F138-$K138</f>
        <v>1019.4861111376888</v>
      </c>
      <c r="BG138">
        <f>$BA138-$F138-$K138</f>
        <v>769.4861111376889</v>
      </c>
      <c r="BL138">
        <f>1.38888*$J138/$BF138</f>
        <v>1.3350867511878968</v>
      </c>
      <c r="BM138">
        <f>1.38888*$J138/$BG138</f>
        <v>1.7688459613489367</v>
      </c>
      <c r="BP138">
        <f>1.38888*$J138/$BF138</f>
        <v>1.3350867511878968</v>
      </c>
      <c r="BT138">
        <f>$A138*$M138*$Q138*60/3.6/2/3.14159/$U138</f>
        <v>9654.0341815443</v>
      </c>
      <c r="BV138">
        <f>$A138*$N138*$Q138*60/3.6/2/3.14159/$U138</f>
        <v>5374.948760535476</v>
      </c>
      <c r="BW138">
        <v>1450</v>
      </c>
      <c r="BX138">
        <f>$A138*$O138*$Q138*60/3.6/2/3.14159/$U138</f>
        <v>3313.682002854396</v>
      </c>
      <c r="BY138">
        <v>985</v>
      </c>
      <c r="CD138">
        <f>$BW138-$F138-$K138</f>
        <v>1219.4861111376888</v>
      </c>
      <c r="CE138">
        <f>$BY138-$F138-$K138</f>
        <v>754.4861111376889</v>
      </c>
      <c r="CJ138">
        <f>1.38888*$J138/$CD138</f>
        <v>1.1161278407100461</v>
      </c>
      <c r="CK138">
        <f>1.38888*$J138/$CE138</f>
        <v>1.804012532381272</v>
      </c>
      <c r="CN138">
        <f>1.38888*$J138/$CD138</f>
        <v>1.1161278407100461</v>
      </c>
      <c r="CR138">
        <f>$A138*$M138*$Q138*60/3.6/2/3.14159/$U138</f>
        <v>9654.0341815443</v>
      </c>
      <c r="CT138">
        <f>$A138*$N138*$Q138*60/3.6/2/3.14159/$U138</f>
        <v>5374.948760535476</v>
      </c>
      <c r="CU138">
        <v>1450</v>
      </c>
      <c r="CV138">
        <f>$A138*$O138*$Q138*60/3.6/2/3.14159/$U138</f>
        <v>3313.682002854396</v>
      </c>
      <c r="CW138">
        <v>960</v>
      </c>
      <c r="CZ138">
        <f>$CU138-$F138-$K138</f>
        <v>1219.4861111376888</v>
      </c>
      <c r="DA138">
        <f>$CW138-$F138-$K138</f>
        <v>729.4861111376889</v>
      </c>
      <c r="DF138">
        <f>1.38888*$J138/$CZ138</f>
        <v>1.1161278407100461</v>
      </c>
      <c r="DG138">
        <f>1.38888*$J138/$DA138</f>
        <v>1.8658373054933939</v>
      </c>
      <c r="DJ138">
        <f>1.38888*$J138/$CZ138</f>
        <v>1.1161278407100461</v>
      </c>
    </row>
    <row r="139" spans="1:21" ht="12.75">
      <c r="A139">
        <v>60</v>
      </c>
      <c r="B139">
        <v>16.66666667</v>
      </c>
      <c r="C139">
        <f t="shared" si="28"/>
        <v>0.39</v>
      </c>
      <c r="D139">
        <v>1.2</v>
      </c>
      <c r="E139">
        <f t="shared" si="29"/>
        <v>1.6</v>
      </c>
      <c r="F139">
        <f t="shared" si="27"/>
        <v>104.00000004160003</v>
      </c>
      <c r="J139">
        <v>980</v>
      </c>
      <c r="K139">
        <f t="shared" si="30"/>
        <v>135</v>
      </c>
      <c r="M139">
        <v>3.7</v>
      </c>
      <c r="N139">
        <v>2.06</v>
      </c>
      <c r="O139">
        <v>1.27</v>
      </c>
      <c r="P139">
        <v>0.9</v>
      </c>
      <c r="Q139">
        <v>4.07143</v>
      </c>
      <c r="S139">
        <v>0.85</v>
      </c>
      <c r="U139">
        <v>0.238</v>
      </c>
    </row>
    <row r="140" spans="1:114" ht="12.75">
      <c r="A140">
        <v>62.5</v>
      </c>
      <c r="B140">
        <v>17.36111111</v>
      </c>
      <c r="C140">
        <f t="shared" si="28"/>
        <v>0.39</v>
      </c>
      <c r="D140">
        <v>1.2</v>
      </c>
      <c r="E140">
        <f t="shared" si="29"/>
        <v>1.6</v>
      </c>
      <c r="F140">
        <f t="shared" si="27"/>
        <v>112.84722220777778</v>
      </c>
      <c r="G140" t="s">
        <v>76</v>
      </c>
      <c r="H140">
        <v>62.5</v>
      </c>
      <c r="I140">
        <v>17.36111111</v>
      </c>
      <c r="J140">
        <v>980</v>
      </c>
      <c r="K140">
        <f t="shared" si="30"/>
        <v>135</v>
      </c>
      <c r="M140">
        <v>3.7</v>
      </c>
      <c r="N140">
        <v>2.06</v>
      </c>
      <c r="O140">
        <v>1.27</v>
      </c>
      <c r="P140">
        <v>0.9</v>
      </c>
      <c r="Q140">
        <v>4.07143</v>
      </c>
      <c r="S140">
        <v>0.85</v>
      </c>
      <c r="U140">
        <v>0.238</v>
      </c>
      <c r="W140">
        <f>$A140*$M140*$Q140*60/3.6/2/3.14159/$U140</f>
        <v>10493.515414722067</v>
      </c>
      <c r="Y140">
        <f>$A140*$N140*$Q140*60/3.6/2/3.14159/$U140</f>
        <v>5842.335609277691</v>
      </c>
      <c r="Z140">
        <v>1190</v>
      </c>
      <c r="AA140">
        <f>$A140*$O140*$Q140*60/3.6/2/3.14159/$U140</f>
        <v>3601.8282639721688</v>
      </c>
      <c r="AB140">
        <v>920</v>
      </c>
      <c r="AC140">
        <f>$A140*$P140*$Q140*60/3.6/2/3.14159/$U140</f>
        <v>2552.4767224999623</v>
      </c>
      <c r="AD140">
        <v>605</v>
      </c>
      <c r="AH140">
        <f>$Z140-$F140-$K140</f>
        <v>942.1527777922222</v>
      </c>
      <c r="AI140">
        <f>$AB140-$F140-$K140</f>
        <v>672.1527777922222</v>
      </c>
      <c r="AJ140">
        <f>$AD140-$F140-$K140</f>
        <v>357.1527777922222</v>
      </c>
      <c r="AN140">
        <f>1.38888*$J140/$AH140</f>
        <v>1.4446727028598443</v>
      </c>
      <c r="AO140">
        <f>1.38888*$J140/$AI140</f>
        <v>2.0249896228514106</v>
      </c>
      <c r="AP140">
        <f>1.38888*$J140/$AJ140</f>
        <v>3.810980859266443</v>
      </c>
      <c r="AR140">
        <f>1.38888*$J140/$AH140</f>
        <v>1.4446727028598443</v>
      </c>
      <c r="AV140">
        <f>$A140*$M140*$Q140*60/3.6/2/3.14159/$U140</f>
        <v>10493.515414722067</v>
      </c>
      <c r="AX140">
        <f>$A140*$N140*$Q140*60/3.6/2/3.14159/$U140</f>
        <v>5842.335609277691</v>
      </c>
      <c r="AY140">
        <v>1100</v>
      </c>
      <c r="AZ140">
        <f>$A140*$O140*$Q140*60/3.6/2/3.14159/$U140</f>
        <v>3601.8282639721688</v>
      </c>
      <c r="BA140">
        <v>995</v>
      </c>
      <c r="BB140">
        <f>$A140*$P140*$Q140*60/3.6/2/3.14159/$U140</f>
        <v>2552.4767224999623</v>
      </c>
      <c r="BF140">
        <f>$AY140-$F140-$K140</f>
        <v>852.1527777922222</v>
      </c>
      <c r="BG140">
        <f>$BA140-$F140-$K140</f>
        <v>747.1527777922222</v>
      </c>
      <c r="BL140">
        <f>1.38888*$J140/$BF140</f>
        <v>1.5972516143482822</v>
      </c>
      <c r="BM140">
        <f>1.38888*$J140/$BG140</f>
        <v>1.8217189850005653</v>
      </c>
      <c r="BP140">
        <f>1.38888*$J140/$BF140</f>
        <v>1.5972516143482822</v>
      </c>
      <c r="BT140">
        <f>$A140*$M140*$Q140*60/3.6/2/3.14159/$U140</f>
        <v>10493.515414722067</v>
      </c>
      <c r="BV140">
        <f>$A140*$N140*$Q140*60/3.6/2/3.14159/$U140</f>
        <v>5842.335609277691</v>
      </c>
      <c r="BW140">
        <v>1300</v>
      </c>
      <c r="BX140">
        <f>$A140*$O140*$Q140*60/3.6/2/3.14159/$U140</f>
        <v>3601.8282639721688</v>
      </c>
      <c r="BY140">
        <v>990</v>
      </c>
      <c r="CD140">
        <f>$BW140-$F140-$K140</f>
        <v>1052.1527777922222</v>
      </c>
      <c r="CE140">
        <f>$BY140-$F140-$K140</f>
        <v>742.1527777922222</v>
      </c>
      <c r="CJ140">
        <f>1.38888*$J140/$CD140</f>
        <v>1.293635704556196</v>
      </c>
      <c r="CK140">
        <f>1.38888*$J140/$CE140</f>
        <v>1.8339921923475746</v>
      </c>
      <c r="CN140">
        <f>1.38888*$J140/$CD140</f>
        <v>1.293635704556196</v>
      </c>
      <c r="CR140">
        <f>$A140*$M140*$Q140*60/3.6/2/3.14159/$U140</f>
        <v>10493.515414722067</v>
      </c>
      <c r="CT140">
        <f>$A140*$N140*$Q140*60/3.6/2/3.14159/$U140</f>
        <v>5842.335609277691</v>
      </c>
      <c r="CU140">
        <v>1300</v>
      </c>
      <c r="CV140">
        <f>$A140*$O140*$Q140*60/3.6/2/3.14159/$U140</f>
        <v>3601.8282639721688</v>
      </c>
      <c r="CW140">
        <v>965</v>
      </c>
      <c r="CZ140">
        <f>$CU140-$F140-$K140</f>
        <v>1052.1527777922222</v>
      </c>
      <c r="DA140">
        <f>$CW140-$F140-$K140</f>
        <v>717.1527777922222</v>
      </c>
      <c r="DF140">
        <f>1.38888*$J140/$CZ140</f>
        <v>1.293635704556196</v>
      </c>
      <c r="DG140">
        <f>1.38888*$J140/$DA140</f>
        <v>1.8979252986932538</v>
      </c>
      <c r="DJ140">
        <f>1.38888*$J140/$CZ140</f>
        <v>1.293635704556196</v>
      </c>
    </row>
    <row r="141" spans="1:21" ht="12.75">
      <c r="A141">
        <v>65</v>
      </c>
      <c r="B141">
        <v>18.05555556</v>
      </c>
      <c r="C141">
        <f t="shared" si="28"/>
        <v>0.39</v>
      </c>
      <c r="D141">
        <v>1.2</v>
      </c>
      <c r="E141">
        <f t="shared" si="29"/>
        <v>1.6</v>
      </c>
      <c r="F141">
        <f t="shared" si="27"/>
        <v>122.05555561564442</v>
      </c>
      <c r="J141">
        <v>980</v>
      </c>
      <c r="K141">
        <f t="shared" si="30"/>
        <v>135</v>
      </c>
      <c r="M141">
        <v>3.7</v>
      </c>
      <c r="N141">
        <v>2.06</v>
      </c>
      <c r="O141">
        <v>1.27</v>
      </c>
      <c r="P141">
        <v>0.9</v>
      </c>
      <c r="Q141">
        <v>4.07143</v>
      </c>
      <c r="S141">
        <v>0.85</v>
      </c>
      <c r="U141">
        <v>0.238</v>
      </c>
    </row>
    <row r="142" spans="1:114" ht="12.75">
      <c r="A142">
        <v>67.5</v>
      </c>
      <c r="B142">
        <v>18.75</v>
      </c>
      <c r="C142">
        <f t="shared" si="28"/>
        <v>0.39</v>
      </c>
      <c r="D142">
        <v>1.2</v>
      </c>
      <c r="E142">
        <f t="shared" si="29"/>
        <v>1.6</v>
      </c>
      <c r="F142">
        <f t="shared" si="27"/>
        <v>131.625</v>
      </c>
      <c r="G142" t="s">
        <v>77</v>
      </c>
      <c r="H142">
        <v>67.5</v>
      </c>
      <c r="I142">
        <v>18.75</v>
      </c>
      <c r="J142">
        <v>980</v>
      </c>
      <c r="K142">
        <f t="shared" si="30"/>
        <v>135</v>
      </c>
      <c r="M142">
        <v>3.7</v>
      </c>
      <c r="N142">
        <v>2.06</v>
      </c>
      <c r="O142">
        <v>1.27</v>
      </c>
      <c r="P142">
        <v>0.9</v>
      </c>
      <c r="Q142">
        <v>4.07143</v>
      </c>
      <c r="S142">
        <v>0.85</v>
      </c>
      <c r="U142">
        <v>0.238</v>
      </c>
      <c r="W142">
        <f>$A142*$M142*$Q142*60/3.6/2/3.14159/$U142</f>
        <v>11332.996647899832</v>
      </c>
      <c r="Y142">
        <f>$A142*$N142*$Q142*60/3.6/2/3.14159/$U142</f>
        <v>6309.722458019906</v>
      </c>
      <c r="Z142">
        <v>1000</v>
      </c>
      <c r="AA142">
        <f>$A142*$O142*$Q142*60/3.6/2/3.14159/$U142</f>
        <v>3889.9745250899423</v>
      </c>
      <c r="AB142">
        <v>910</v>
      </c>
      <c r="AC142">
        <f>$A142*$P142*$Q142*60/3.6/2/3.14159/$U142</f>
        <v>2756.6748602999587</v>
      </c>
      <c r="AD142">
        <v>625</v>
      </c>
      <c r="AH142">
        <f>$Z142-$F142-$K142</f>
        <v>733.375</v>
      </c>
      <c r="AI142">
        <f>$AB142-$F142-$K142</f>
        <v>643.375</v>
      </c>
      <c r="AJ142">
        <f>$AD142-$F142-$K142</f>
        <v>358.375</v>
      </c>
      <c r="AN142">
        <f>1.38888*$J142/$AH142</f>
        <v>1.8559432759502301</v>
      </c>
      <c r="AO142">
        <f>1.38888*$J142/$AI142</f>
        <v>2.1155661938993586</v>
      </c>
      <c r="AP142">
        <f>1.38888*$J142/$AJ142</f>
        <v>3.7979836763167074</v>
      </c>
      <c r="AR142">
        <f>1.38888*$J142/$AH142</f>
        <v>1.8559432759502301</v>
      </c>
      <c r="AV142">
        <f>$A142*$M142*$Q142*60/3.6/2/3.14159/$U142</f>
        <v>11332.996647899832</v>
      </c>
      <c r="AX142">
        <f>$A142*$N142*$Q142*60/3.6/2/3.14159/$U142</f>
        <v>6309.722458019906</v>
      </c>
      <c r="AY142">
        <v>900</v>
      </c>
      <c r="AZ142">
        <f>$A142*$O142*$Q142*60/3.6/2/3.14159/$U142</f>
        <v>3889.9745250899423</v>
      </c>
      <c r="BA142">
        <v>970</v>
      </c>
      <c r="BB142">
        <f>$A142*$P142*$Q142*60/3.6/2/3.14159/$U142</f>
        <v>2756.6748602999587</v>
      </c>
      <c r="BF142">
        <f>$AY142-$F142-$K142</f>
        <v>633.375</v>
      </c>
      <c r="BG142">
        <f>$BA142-$F142-$K142</f>
        <v>703.375</v>
      </c>
      <c r="BL142">
        <f>1.38888*$J142/$BF142</f>
        <v>2.148967673179396</v>
      </c>
      <c r="BM142">
        <f>1.38888*$J142/$BG142</f>
        <v>1.9351020437177893</v>
      </c>
      <c r="BP142">
        <f>1.38888*$J142/$BG142</f>
        <v>1.9351020437177893</v>
      </c>
      <c r="BT142">
        <f>$A142*$M142*$Q142*60/3.6/2/3.14159/$U142</f>
        <v>11332.996647899832</v>
      </c>
      <c r="BV142">
        <f>$A142*$N142*$Q142*60/3.6/2/3.14159/$U142</f>
        <v>6309.722458019906</v>
      </c>
      <c r="BW142">
        <v>1100</v>
      </c>
      <c r="BX142">
        <f>$A142*$O142*$Q142*60/3.6/2/3.14159/$U142</f>
        <v>3889.9745250899423</v>
      </c>
      <c r="BY142">
        <v>980</v>
      </c>
      <c r="CD142">
        <f>$BW142-$F142-$K142</f>
        <v>833.375</v>
      </c>
      <c r="CE142">
        <f>$BY142-$F142-$K142</f>
        <v>713.375</v>
      </c>
      <c r="CJ142">
        <f>1.38888*$J142/$CD142</f>
        <v>1.633241217939103</v>
      </c>
      <c r="CK142">
        <f>1.38888*$J142/$CE142</f>
        <v>1.9079760294375328</v>
      </c>
      <c r="CN142">
        <f>1.38888*$J142/$CD142</f>
        <v>1.633241217939103</v>
      </c>
      <c r="CR142">
        <f>$A142*$M142*$Q142*60/3.6/2/3.14159/$U142</f>
        <v>11332.996647899832</v>
      </c>
      <c r="CT142">
        <f>$A142*$N142*$Q142*60/3.6/2/3.14159/$U142</f>
        <v>6309.722458019906</v>
      </c>
      <c r="CU142">
        <v>1100</v>
      </c>
      <c r="CV142">
        <f>$A142*$O142*$Q142*60/3.6/2/3.14159/$U142</f>
        <v>3889.9745250899423</v>
      </c>
      <c r="CW142">
        <v>965</v>
      </c>
      <c r="CZ142">
        <f>$CU142-$F142-$K142</f>
        <v>833.375</v>
      </c>
      <c r="DA142">
        <f>$CW142-$F142-$K142</f>
        <v>698.375</v>
      </c>
      <c r="DF142">
        <f>1.38888*$J142/$CZ142</f>
        <v>1.633241217939103</v>
      </c>
      <c r="DG142">
        <f>1.38888*$J142/$DA142</f>
        <v>1.948956362985502</v>
      </c>
      <c r="DJ142">
        <f>1.38888*$J142/$CZ142</f>
        <v>1.633241217939103</v>
      </c>
    </row>
    <row r="143" spans="1:21" ht="12.75">
      <c r="A143">
        <v>70</v>
      </c>
      <c r="B143">
        <v>19.44444444</v>
      </c>
      <c r="C143">
        <f t="shared" si="28"/>
        <v>0.39</v>
      </c>
      <c r="D143">
        <v>1.2</v>
      </c>
      <c r="E143">
        <f t="shared" si="29"/>
        <v>1.6</v>
      </c>
      <c r="F143">
        <f t="shared" si="27"/>
        <v>141.55555549084445</v>
      </c>
      <c r="J143">
        <v>980</v>
      </c>
      <c r="K143">
        <f t="shared" si="30"/>
        <v>135</v>
      </c>
      <c r="M143">
        <v>3.7</v>
      </c>
      <c r="N143">
        <v>2.06</v>
      </c>
      <c r="O143">
        <v>1.27</v>
      </c>
      <c r="P143">
        <v>0.9</v>
      </c>
      <c r="Q143">
        <v>4.07143</v>
      </c>
      <c r="S143">
        <v>0.85</v>
      </c>
      <c r="U143">
        <v>0.238</v>
      </c>
    </row>
    <row r="144" spans="1:114" ht="12.75">
      <c r="A144">
        <v>72.5</v>
      </c>
      <c r="B144">
        <v>20.13888889</v>
      </c>
      <c r="C144">
        <f t="shared" si="28"/>
        <v>0.39</v>
      </c>
      <c r="D144">
        <v>1.2</v>
      </c>
      <c r="E144">
        <f t="shared" si="29"/>
        <v>1.6</v>
      </c>
      <c r="F144">
        <f t="shared" si="27"/>
        <v>151.8472222389778</v>
      </c>
      <c r="G144" t="s">
        <v>78</v>
      </c>
      <c r="H144">
        <v>72.5</v>
      </c>
      <c r="I144">
        <v>20.13888889</v>
      </c>
      <c r="J144">
        <v>980</v>
      </c>
      <c r="K144">
        <f t="shared" si="30"/>
        <v>135</v>
      </c>
      <c r="M144">
        <v>3.7</v>
      </c>
      <c r="N144">
        <v>2.06</v>
      </c>
      <c r="O144">
        <v>1.27</v>
      </c>
      <c r="P144">
        <v>0.9</v>
      </c>
      <c r="Q144">
        <v>4.07143</v>
      </c>
      <c r="S144">
        <v>0.85</v>
      </c>
      <c r="U144">
        <v>0.238</v>
      </c>
      <c r="W144">
        <f>$A144*$M144*$Q144*60/3.6/2/3.14159/$U144</f>
        <v>12172.477881077599</v>
      </c>
      <c r="Y144">
        <f>$A144*$N144*$Q144*60/3.6/2/3.14159/$U144</f>
        <v>6777.109306762121</v>
      </c>
      <c r="AA144">
        <f>$A144*$O144*$Q144*60/3.6/2/3.14159/$U144</f>
        <v>4178.120786207716</v>
      </c>
      <c r="AB144">
        <v>905</v>
      </c>
      <c r="AC144">
        <f>$A144*$P144*$Q144*60/3.6/2/3.14159/$U144</f>
        <v>2960.872998099957</v>
      </c>
      <c r="AD144">
        <v>640</v>
      </c>
      <c r="AI144">
        <f>$AB144-$F144-$K144</f>
        <v>618.1527777610222</v>
      </c>
      <c r="AJ144">
        <f>$AD144-$F144-$K144</f>
        <v>353.1527777610222</v>
      </c>
      <c r="AO144">
        <f>1.38888*$J144/$AI144</f>
        <v>2.201886732483797</v>
      </c>
      <c r="AP144">
        <f>1.38888*$J144/$AJ144</f>
        <v>3.854146096851758</v>
      </c>
      <c r="AR144">
        <f>1.38888*$J144/$AI144</f>
        <v>2.201886732483797</v>
      </c>
      <c r="AV144">
        <f>$A144*$M144*$Q144*60/3.6/2/3.14159/$U144</f>
        <v>12172.477881077599</v>
      </c>
      <c r="AX144">
        <f>$A144*$N144*$Q144*60/3.6/2/3.14159/$U144</f>
        <v>6777.109306762121</v>
      </c>
      <c r="AZ144">
        <f>$A144*$O144*$Q144*60/3.6/2/3.14159/$U144</f>
        <v>4178.120786207716</v>
      </c>
      <c r="BA144">
        <v>960</v>
      </c>
      <c r="BB144">
        <f>$A144*$P144*$Q144*60/3.6/2/3.14159/$U144</f>
        <v>2960.872998099957</v>
      </c>
      <c r="BF144">
        <f>$AY144-$F144-$K144</f>
        <v>-286.8472222389778</v>
      </c>
      <c r="BG144">
        <f>$BA144-$F144-$K144</f>
        <v>673.1527777610222</v>
      </c>
      <c r="BL144">
        <f>1.38888*$J144/$BF144</f>
        <v>-4.745042986213895</v>
      </c>
      <c r="BM144">
        <f>1.38888*$J144/$BG144</f>
        <v>2.0219814059553785</v>
      </c>
      <c r="BP144">
        <f>1.38888*$J144/$BG144</f>
        <v>2.0219814059553785</v>
      </c>
      <c r="BT144">
        <f>$A144*$M144*$Q144*60/3.6/2/3.14159/$U144</f>
        <v>12172.477881077599</v>
      </c>
      <c r="BV144">
        <f>$A144*$N144*$Q144*60/3.6/2/3.14159/$U144</f>
        <v>6777.109306762121</v>
      </c>
      <c r="BX144">
        <f>$A144*$O144*$Q144*60/3.6/2/3.14159/$U144</f>
        <v>4178.120786207716</v>
      </c>
      <c r="BY144">
        <v>970</v>
      </c>
      <c r="CE144">
        <f>$BY144-$F144-$K144</f>
        <v>683.1527777610222</v>
      </c>
      <c r="CK144">
        <f>1.38888*$J144/$CE144</f>
        <v>1.9923836136052944</v>
      </c>
      <c r="CN144">
        <f>1.38888*$J144/$CE144</f>
        <v>1.9923836136052944</v>
      </c>
      <c r="CR144">
        <f>$A144*$M144*$Q144*60/3.6/2/3.14159/$U144</f>
        <v>12172.477881077599</v>
      </c>
      <c r="CT144">
        <f>$A144*$N144*$Q144*60/3.6/2/3.14159/$U144</f>
        <v>6777.109306762121</v>
      </c>
      <c r="CV144">
        <f>$A144*$O144*$Q144*60/3.6/2/3.14159/$U144</f>
        <v>4178.120786207716</v>
      </c>
      <c r="CW144">
        <v>960</v>
      </c>
      <c r="CZ144">
        <f>$CU144-$F144-$K144</f>
        <v>-286.8472222389778</v>
      </c>
      <c r="DA144">
        <f>$CW144-$F144-$K144</f>
        <v>673.1527777610222</v>
      </c>
      <c r="DF144">
        <f>1.38888*$J144/$CZ144</f>
        <v>-4.745042986213895</v>
      </c>
      <c r="DG144">
        <f>1.38888*$J144/$DA144</f>
        <v>2.0219814059553785</v>
      </c>
      <c r="DJ144">
        <f>1.38888*$J144/$DA144</f>
        <v>2.0219814059553785</v>
      </c>
    </row>
    <row r="145" spans="1:21" ht="12.75">
      <c r="A145">
        <v>75</v>
      </c>
      <c r="B145">
        <v>20.83333333</v>
      </c>
      <c r="C145">
        <f t="shared" si="28"/>
        <v>0.39</v>
      </c>
      <c r="D145">
        <v>1.2</v>
      </c>
      <c r="E145">
        <f t="shared" si="29"/>
        <v>1.6</v>
      </c>
      <c r="F145">
        <f t="shared" si="27"/>
        <v>162.49999994799998</v>
      </c>
      <c r="J145">
        <v>980</v>
      </c>
      <c r="K145">
        <f t="shared" si="30"/>
        <v>135</v>
      </c>
      <c r="M145">
        <v>3.7</v>
      </c>
      <c r="N145">
        <v>2.06</v>
      </c>
      <c r="O145">
        <v>1.27</v>
      </c>
      <c r="P145">
        <v>0.9</v>
      </c>
      <c r="Q145">
        <v>4.07143</v>
      </c>
      <c r="S145">
        <v>0.85</v>
      </c>
      <c r="U145">
        <v>0.238</v>
      </c>
    </row>
    <row r="146" spans="1:114" ht="12.75">
      <c r="A146">
        <v>77.5</v>
      </c>
      <c r="B146">
        <v>21.52777778</v>
      </c>
      <c r="C146">
        <f t="shared" si="28"/>
        <v>0.39</v>
      </c>
      <c r="D146">
        <v>1.2</v>
      </c>
      <c r="E146">
        <f t="shared" si="29"/>
        <v>1.6</v>
      </c>
      <c r="F146">
        <f t="shared" si="27"/>
        <v>173.51388892471113</v>
      </c>
      <c r="G146" t="s">
        <v>79</v>
      </c>
      <c r="H146">
        <v>77.5</v>
      </c>
      <c r="I146">
        <v>21.52777778</v>
      </c>
      <c r="J146">
        <v>980</v>
      </c>
      <c r="K146">
        <f t="shared" si="30"/>
        <v>135</v>
      </c>
      <c r="M146">
        <v>3.7</v>
      </c>
      <c r="N146">
        <v>2.06</v>
      </c>
      <c r="O146">
        <v>1.27</v>
      </c>
      <c r="P146">
        <v>0.9</v>
      </c>
      <c r="Q146">
        <v>4.07143</v>
      </c>
      <c r="S146">
        <v>0.85</v>
      </c>
      <c r="U146">
        <v>0.238</v>
      </c>
      <c r="W146">
        <f>$A146*$M146*$Q146*60/3.6/2/3.14159/$U146</f>
        <v>13011.959114255362</v>
      </c>
      <c r="Y146">
        <f>$A146*$N146*$Q146*60/3.6/2/3.14159/$U146</f>
        <v>7244.496155504338</v>
      </c>
      <c r="AA146">
        <f>$A146*$O146*$Q146*60/3.6/2/3.14159/$U146</f>
        <v>4466.26704732549</v>
      </c>
      <c r="AB146">
        <v>900</v>
      </c>
      <c r="AC146">
        <f>$A146*$P146*$Q146*60/3.6/2/3.14159/$U146</f>
        <v>3165.071135899954</v>
      </c>
      <c r="AD146">
        <v>640</v>
      </c>
      <c r="AI146">
        <f>$AB146-$F146-$K146</f>
        <v>591.4861110752888</v>
      </c>
      <c r="AJ146">
        <f>$AD146-$F146-$K146</f>
        <v>331.4861110752889</v>
      </c>
      <c r="AO146">
        <f>1.38888*$J146/$AI146</f>
        <v>2.301156991709563</v>
      </c>
      <c r="AP146">
        <f>1.38888*$J146/$AJ146</f>
        <v>4.106061625281366</v>
      </c>
      <c r="AR146">
        <f>1.38888*$J146/$AI146</f>
        <v>2.301156991709563</v>
      </c>
      <c r="AV146">
        <f>$A146*$M146*$Q146*60/3.6/2/3.14159/$U146</f>
        <v>13011.959114255362</v>
      </c>
      <c r="AX146">
        <f>$A146*$N146*$Q146*60/3.6/2/3.14159/$U146</f>
        <v>7244.496155504338</v>
      </c>
      <c r="AZ146">
        <f>$A146*$O146*$Q146*60/3.6/2/3.14159/$U146</f>
        <v>4466.26704732549</v>
      </c>
      <c r="BA146">
        <v>910</v>
      </c>
      <c r="BB146">
        <f>$A146*$P146*$Q146*60/3.6/2/3.14159/$U146</f>
        <v>3165.071135899954</v>
      </c>
      <c r="BG146">
        <f>$BA146-$F146-$K146</f>
        <v>601.4861110752888</v>
      </c>
      <c r="BM146">
        <f>1.38888*$J146/$BG146</f>
        <v>2.262899134223947</v>
      </c>
      <c r="BP146">
        <f>1.38888*$J146/$BG146</f>
        <v>2.262899134223947</v>
      </c>
      <c r="BT146">
        <f>$A146*$M146*$Q146*60/3.6/2/3.14159/$U146</f>
        <v>13011.959114255362</v>
      </c>
      <c r="BV146">
        <f>$A146*$N146*$Q146*60/3.6/2/3.14159/$U146</f>
        <v>7244.496155504338</v>
      </c>
      <c r="BX146">
        <f>$A146*$O146*$Q146*60/3.6/2/3.14159/$U146</f>
        <v>4466.26704732549</v>
      </c>
      <c r="BY146">
        <v>975</v>
      </c>
      <c r="CE146">
        <f>$BY146-$F146-$K146</f>
        <v>666.4861110752888</v>
      </c>
      <c r="CK146">
        <f>1.38888*$J146/$CE146</f>
        <v>2.042206697757044</v>
      </c>
      <c r="CN146">
        <f>1.38888*$J146/$CE146</f>
        <v>2.042206697757044</v>
      </c>
      <c r="CR146">
        <f>$A146*$M146*$Q146*60/3.6/2/3.14159/$U146</f>
        <v>13011.959114255362</v>
      </c>
      <c r="CT146">
        <f>$A146*$N146*$Q146*60/3.6/2/3.14159/$U146</f>
        <v>7244.496155504338</v>
      </c>
      <c r="CV146">
        <f>$A146*$O146*$Q146*60/3.6/2/3.14159/$U146</f>
        <v>4466.26704732549</v>
      </c>
      <c r="CW146">
        <v>955</v>
      </c>
      <c r="DA146">
        <f>$CW146-$F146-$K146</f>
        <v>646.4861110752888</v>
      </c>
      <c r="DG146">
        <f>1.38888*$J146/$DA146</f>
        <v>2.1053853697430602</v>
      </c>
      <c r="DJ146">
        <f>1.38888*$J146/$DA146</f>
        <v>2.1053853697430602</v>
      </c>
    </row>
    <row r="147" spans="1:115" ht="12.75">
      <c r="A147">
        <v>80</v>
      </c>
      <c r="B147">
        <v>22.22222222</v>
      </c>
      <c r="C147">
        <f t="shared" si="28"/>
        <v>0.39</v>
      </c>
      <c r="D147">
        <v>1.2</v>
      </c>
      <c r="E147">
        <f t="shared" si="29"/>
        <v>1.6</v>
      </c>
      <c r="F147">
        <f t="shared" si="27"/>
        <v>184.88888885191108</v>
      </c>
      <c r="J147">
        <v>980</v>
      </c>
      <c r="K147">
        <f t="shared" si="30"/>
        <v>135</v>
      </c>
      <c r="M147">
        <v>3.7</v>
      </c>
      <c r="N147">
        <v>2.06</v>
      </c>
      <c r="O147">
        <v>1.27</v>
      </c>
      <c r="P147">
        <v>0.9</v>
      </c>
      <c r="Q147">
        <v>4.07143</v>
      </c>
      <c r="S147">
        <v>0.85</v>
      </c>
      <c r="U147">
        <v>0.238</v>
      </c>
      <c r="AS147">
        <f>AR116+AR118+AR120+AR122+AR124+AR126+AR128+AR130+AR132+AR134+AR136+AR138+AR140+AR142+AR144+AR146</f>
        <v>17.83608452589896</v>
      </c>
      <c r="BQ147">
        <f>BP116+BP118+BP120+BP122+BP124+BP126+BP128+BP130+BP132+BP134+BP136+BP138+BP140+BP142+BP144+BP146</f>
        <v>17.44847047801799</v>
      </c>
      <c r="CO147">
        <f>CN116+CN118+CN120+CN122+CN124+CN126+CN128+CN130+CN132+CN134+CN136+CN138+CN140+CN142+CN144+CN146</f>
        <v>16.237845357864654</v>
      </c>
      <c r="DK147">
        <f>DJ116+DJ118+DJ120+DJ122+DJ124+DJ126+DJ128+DJ130+DJ132+DJ134+DJ136+DJ138+DJ140+DJ142+DJ144+DJ146</f>
        <v>16.642781262040923</v>
      </c>
    </row>
    <row r="148" spans="1:114" ht="12.75">
      <c r="A148">
        <v>82.5</v>
      </c>
      <c r="B148">
        <v>22.91666667</v>
      </c>
      <c r="C148">
        <f t="shared" si="28"/>
        <v>0.39</v>
      </c>
      <c r="D148">
        <v>1.2</v>
      </c>
      <c r="E148">
        <f t="shared" si="29"/>
        <v>1.6</v>
      </c>
      <c r="F148">
        <f t="shared" si="27"/>
        <v>196.62500005720003</v>
      </c>
      <c r="G148" t="s">
        <v>80</v>
      </c>
      <c r="H148">
        <v>82.5</v>
      </c>
      <c r="I148">
        <v>22.91666667</v>
      </c>
      <c r="J148">
        <v>980</v>
      </c>
      <c r="K148">
        <f t="shared" si="30"/>
        <v>135</v>
      </c>
      <c r="M148">
        <v>3.7</v>
      </c>
      <c r="N148">
        <v>2.06</v>
      </c>
      <c r="O148">
        <v>1.27</v>
      </c>
      <c r="P148">
        <v>0.9</v>
      </c>
      <c r="Q148">
        <v>4.07143</v>
      </c>
      <c r="S148">
        <v>0.85</v>
      </c>
      <c r="U148">
        <v>0.238</v>
      </c>
      <c r="W148">
        <f>$A148*$M148*$Q148*60/3.6/2/3.14159/$U148</f>
        <v>13851.44034743313</v>
      </c>
      <c r="Y148">
        <f>$A148*$N148*$Q148*60/3.6/2/3.14159/$U148</f>
        <v>7711.883004246553</v>
      </c>
      <c r="AA148">
        <f>$A148*$O148*$Q148*60/3.6/2/3.14159/$U148</f>
        <v>4754.413308443263</v>
      </c>
      <c r="AB148">
        <v>890</v>
      </c>
      <c r="AC148">
        <f>$A148*$P148*$Q148*60/3.6/2/3.14159/$U148</f>
        <v>3369.2692736999506</v>
      </c>
      <c r="AD148">
        <v>650</v>
      </c>
      <c r="AI148">
        <f>$AB148-$F148-$K148</f>
        <v>558.3749999428</v>
      </c>
      <c r="AJ148">
        <f>$AD148-$F148-$K148</f>
        <v>318.37499994279995</v>
      </c>
      <c r="AO148">
        <f>1.38888*$J148/$AI148</f>
        <v>2.437613432083155</v>
      </c>
      <c r="AP148">
        <f>1.38888*$J148/$AJ148</f>
        <v>4.275154771086107</v>
      </c>
      <c r="AR148">
        <f>1.38888*$J148/$AI148</f>
        <v>2.437613432083155</v>
      </c>
      <c r="AV148">
        <f>$A148*$M148*$Q148*60/3.6/2/3.14159/$U148</f>
        <v>13851.44034743313</v>
      </c>
      <c r="AX148">
        <f>$A148*$N148*$Q148*60/3.6/2/3.14159/$U148</f>
        <v>7711.883004246553</v>
      </c>
      <c r="AZ148">
        <f>$A148*$O148*$Q148*60/3.6/2/3.14159/$U148</f>
        <v>4754.413308443263</v>
      </c>
      <c r="BA148">
        <v>900</v>
      </c>
      <c r="BB148">
        <f>$A148*$P148*$Q148*60/3.6/2/3.14159/$U148</f>
        <v>3369.2692736999506</v>
      </c>
      <c r="BG148">
        <f>$BA148-$F148-$K148</f>
        <v>568.3749999428</v>
      </c>
      <c r="BM148">
        <f>1.38888*$J148/$BG148</f>
        <v>2.394726017395168</v>
      </c>
      <c r="BP148">
        <f>1.38888*$J148/$BG148</f>
        <v>2.394726017395168</v>
      </c>
      <c r="BT148">
        <f>$A148*$M148*$Q148*60/3.6/2/3.14159/$U148</f>
        <v>13851.44034743313</v>
      </c>
      <c r="BV148">
        <f>$A148*$N148*$Q148*60/3.6/2/3.14159/$U148</f>
        <v>7711.883004246553</v>
      </c>
      <c r="BX148">
        <f>$A148*$O148*$Q148*60/3.6/2/3.14159/$U148</f>
        <v>4754.413308443263</v>
      </c>
      <c r="BY148">
        <v>965</v>
      </c>
      <c r="CE148">
        <f>$BY148-$F148-$K148</f>
        <v>633.3749999428</v>
      </c>
      <c r="CK148">
        <f>1.38888*$J148/$CE148</f>
        <v>2.1489676733734693</v>
      </c>
      <c r="CN148">
        <f>1.38888*$J148/$CE148</f>
        <v>2.1489676733734693</v>
      </c>
      <c r="CR148">
        <f>$A148*$M148*$Q148*60/3.6/2/3.14159/$U148</f>
        <v>13851.44034743313</v>
      </c>
      <c r="CT148">
        <f>$A148*$N148*$Q148*60/3.6/2/3.14159/$U148</f>
        <v>7711.883004246553</v>
      </c>
      <c r="CV148">
        <f>$A148*$O148*$Q148*60/3.6/2/3.14159/$U148</f>
        <v>4754.413308443263</v>
      </c>
      <c r="CW148">
        <v>950</v>
      </c>
      <c r="DA148">
        <f>$CW148-$F148-$K148</f>
        <v>618.3749999428</v>
      </c>
      <c r="DG148">
        <f>1.38888*$J148/$DA148</f>
        <v>2.2010954519925656</v>
      </c>
      <c r="DJ148">
        <f>1.38888*$J148/$DA148</f>
        <v>2.2010954519925656</v>
      </c>
    </row>
    <row r="149" spans="1:21" ht="12.75">
      <c r="A149">
        <v>85</v>
      </c>
      <c r="B149">
        <v>23.61111111</v>
      </c>
      <c r="C149">
        <f t="shared" si="28"/>
        <v>0.39</v>
      </c>
      <c r="D149">
        <v>1.2</v>
      </c>
      <c r="E149">
        <f t="shared" si="29"/>
        <v>1.6</v>
      </c>
      <c r="F149">
        <f t="shared" si="27"/>
        <v>208.72222220257777</v>
      </c>
      <c r="J149">
        <v>980</v>
      </c>
      <c r="K149">
        <f t="shared" si="30"/>
        <v>135</v>
      </c>
      <c r="M149">
        <v>3.7</v>
      </c>
      <c r="N149">
        <v>2.06</v>
      </c>
      <c r="O149">
        <v>1.27</v>
      </c>
      <c r="P149">
        <v>0.9</v>
      </c>
      <c r="Q149">
        <v>4.07143</v>
      </c>
      <c r="S149">
        <v>0.85</v>
      </c>
      <c r="U149">
        <v>0.238</v>
      </c>
    </row>
    <row r="150" spans="1:114" ht="12.75">
      <c r="A150">
        <v>87.5</v>
      </c>
      <c r="B150">
        <v>24.30555556</v>
      </c>
      <c r="C150">
        <f t="shared" si="28"/>
        <v>0.39</v>
      </c>
      <c r="D150">
        <v>1.2</v>
      </c>
      <c r="E150">
        <f t="shared" si="29"/>
        <v>1.6</v>
      </c>
      <c r="F150">
        <f t="shared" si="27"/>
        <v>221.18055563644444</v>
      </c>
      <c r="G150" t="s">
        <v>81</v>
      </c>
      <c r="H150">
        <v>87.5</v>
      </c>
      <c r="I150">
        <v>24.30555556</v>
      </c>
      <c r="J150">
        <v>980</v>
      </c>
      <c r="K150">
        <f t="shared" si="30"/>
        <v>135</v>
      </c>
      <c r="M150">
        <v>3.7</v>
      </c>
      <c r="N150">
        <v>2.06</v>
      </c>
      <c r="O150">
        <v>1.27</v>
      </c>
      <c r="P150">
        <v>0.9</v>
      </c>
      <c r="Q150">
        <v>4.07143</v>
      </c>
      <c r="S150">
        <v>0.85</v>
      </c>
      <c r="U150">
        <v>0.238</v>
      </c>
      <c r="W150">
        <f>$A150*$M150*$Q150*60/3.6/2/3.14159/$U150</f>
        <v>14690.921580610895</v>
      </c>
      <c r="Y150">
        <f>$A150*$N150*$Q150*60/3.6/2/3.14159/$U150</f>
        <v>8179.269852988768</v>
      </c>
      <c r="AA150">
        <f>$A150*$O150*$Q150*60/3.6/2/3.14159/$U150</f>
        <v>5042.559569561036</v>
      </c>
      <c r="AB150">
        <v>880</v>
      </c>
      <c r="AC150">
        <f>$A150*$P150*$Q150*60/3.6/2/3.14159/$U150</f>
        <v>3573.467411499947</v>
      </c>
      <c r="AD150">
        <v>650</v>
      </c>
      <c r="AI150">
        <f>$AB150-$F150-$K150</f>
        <v>523.8194443635556</v>
      </c>
      <c r="AJ150">
        <f>$AD150-$F150-$K150</f>
        <v>293.8194443635556</v>
      </c>
      <c r="AO150">
        <f>1.38888*$J150/$AI150</f>
        <v>2.5984190061019006</v>
      </c>
      <c r="AP150">
        <f>1.38888*$J150/$AJ150</f>
        <v>4.6324449457328924</v>
      </c>
      <c r="AR150">
        <f>1.38888*$J150/$AI150</f>
        <v>2.5984190061019006</v>
      </c>
      <c r="AV150">
        <f>$A150*$M150*$Q150*60/3.6/2/3.14159/$U150</f>
        <v>14690.921580610895</v>
      </c>
      <c r="AX150">
        <f>$A150*$N150*$Q150*60/3.6/2/3.14159/$U150</f>
        <v>8179.269852988768</v>
      </c>
      <c r="AZ150">
        <f>$A150*$O150*$Q150*60/3.6/2/3.14159/$U150</f>
        <v>5042.559569561036</v>
      </c>
      <c r="BA150">
        <v>860</v>
      </c>
      <c r="BB150">
        <f>$A150*$P150*$Q150*60/3.6/2/3.14159/$U150</f>
        <v>3573.467411499947</v>
      </c>
      <c r="BG150">
        <f>$BA150-$F150-$K150</f>
        <v>503.8194443635556</v>
      </c>
      <c r="BM150">
        <f>1.38888*$J150/$BG150</f>
        <v>2.7015678240036918</v>
      </c>
      <c r="BP150">
        <f>1.38888*$J150/$BG150</f>
        <v>2.7015678240036918</v>
      </c>
      <c r="BT150">
        <f>$A150*$M150*$Q150*60/3.6/2/3.14159/$U150</f>
        <v>14690.921580610895</v>
      </c>
      <c r="BV150">
        <f>$A150*$N150*$Q150*60/3.6/2/3.14159/$U150</f>
        <v>8179.269852988768</v>
      </c>
      <c r="BX150">
        <f>$A150*$O150*$Q150*60/3.6/2/3.14159/$U150</f>
        <v>5042.559569561036</v>
      </c>
      <c r="BY150">
        <v>950</v>
      </c>
      <c r="CE150">
        <f>$BY150-$F150-$K150</f>
        <v>593.8194443635556</v>
      </c>
      <c r="CK150">
        <f>1.38888*$J150/$CE150</f>
        <v>2.292114906171191</v>
      </c>
      <c r="CN150">
        <f>1.38888*$J150/$CE150</f>
        <v>2.292114906171191</v>
      </c>
      <c r="CR150">
        <f>$A150*$M150*$Q150*60/3.6/2/3.14159/$U150</f>
        <v>14690.921580610895</v>
      </c>
      <c r="CT150">
        <f>$A150*$N150*$Q150*60/3.6/2/3.14159/$U150</f>
        <v>8179.269852988768</v>
      </c>
      <c r="CV150">
        <f>$A150*$O150*$Q150*60/3.6/2/3.14159/$U150</f>
        <v>5042.559569561036</v>
      </c>
      <c r="CW150">
        <v>940</v>
      </c>
      <c r="DA150">
        <f>$CW150-$F150-$K150</f>
        <v>583.8194443635556</v>
      </c>
      <c r="DG150">
        <f>1.38888*$J150/$DA150</f>
        <v>2.331375587333839</v>
      </c>
      <c r="DJ150">
        <f>1.38888*$J150/$DA150</f>
        <v>2.331375587333839</v>
      </c>
    </row>
    <row r="151" spans="1:21" ht="12.75">
      <c r="A151">
        <v>90</v>
      </c>
      <c r="B151">
        <v>25</v>
      </c>
      <c r="C151">
        <f t="shared" si="28"/>
        <v>0.39</v>
      </c>
      <c r="D151">
        <v>1.2</v>
      </c>
      <c r="E151">
        <f t="shared" si="29"/>
        <v>1.6</v>
      </c>
      <c r="F151">
        <f t="shared" si="27"/>
        <v>234</v>
      </c>
      <c r="J151">
        <v>980</v>
      </c>
      <c r="K151">
        <f t="shared" si="30"/>
        <v>135</v>
      </c>
      <c r="M151">
        <v>3.7</v>
      </c>
      <c r="N151">
        <v>2.06</v>
      </c>
      <c r="O151">
        <v>1.27</v>
      </c>
      <c r="P151">
        <v>0.9</v>
      </c>
      <c r="Q151">
        <v>4.07143</v>
      </c>
      <c r="S151">
        <v>0.85</v>
      </c>
      <c r="U151">
        <v>0.238</v>
      </c>
    </row>
    <row r="152" spans="1:114" ht="12.75">
      <c r="A152">
        <v>92.5</v>
      </c>
      <c r="B152">
        <v>25.69444444</v>
      </c>
      <c r="C152">
        <f t="shared" si="28"/>
        <v>0.39</v>
      </c>
      <c r="D152">
        <v>1.2</v>
      </c>
      <c r="E152">
        <f t="shared" si="29"/>
        <v>1.6</v>
      </c>
      <c r="F152">
        <f t="shared" si="27"/>
        <v>247.18055547004448</v>
      </c>
      <c r="G152" t="s">
        <v>82</v>
      </c>
      <c r="H152">
        <v>92.5</v>
      </c>
      <c r="I152">
        <v>25.69444444</v>
      </c>
      <c r="J152">
        <v>980</v>
      </c>
      <c r="K152">
        <f t="shared" si="30"/>
        <v>135</v>
      </c>
      <c r="M152">
        <v>3.7</v>
      </c>
      <c r="N152">
        <v>2.06</v>
      </c>
      <c r="O152">
        <v>1.27</v>
      </c>
      <c r="P152">
        <v>0.9</v>
      </c>
      <c r="Q152">
        <v>4.07143</v>
      </c>
      <c r="S152">
        <v>0.85</v>
      </c>
      <c r="U152">
        <v>0.238</v>
      </c>
      <c r="W152">
        <f>$A152*$M152*$Q152*60/3.6/2/3.14159/$U152</f>
        <v>15530.40281378866</v>
      </c>
      <c r="Y152">
        <f>$A152*$N152*$Q152*60/3.6/2/3.14159/$U152</f>
        <v>8646.656701730984</v>
      </c>
      <c r="AA152">
        <f>$A152*$O152*$Q152*60/3.6/2/3.14159/$U152</f>
        <v>5330.70583067881</v>
      </c>
      <c r="AB152">
        <v>840</v>
      </c>
      <c r="AC152">
        <f>$A152*$P152*$Q152*60/3.6/2/3.14159/$U152</f>
        <v>3777.665549299944</v>
      </c>
      <c r="AD152">
        <v>640</v>
      </c>
      <c r="AI152">
        <f>$AB152-$F152-$K152</f>
        <v>457.8194445299555</v>
      </c>
      <c r="AJ152">
        <f>$AD152-$F152-$K152</f>
        <v>257.8194445299555</v>
      </c>
      <c r="AO152">
        <f>1.38888*$J152/$AI152</f>
        <v>2.9730113394319626</v>
      </c>
      <c r="AP152">
        <f>1.38888*$J152/$AJ152</f>
        <v>5.27928528618739</v>
      </c>
      <c r="AR152">
        <f>1.38888*$J152/$AI152</f>
        <v>2.9730113394319626</v>
      </c>
      <c r="AV152">
        <f>$A152*$M152*$Q152*60/3.6/2/3.14159/$U152</f>
        <v>15530.40281378866</v>
      </c>
      <c r="AX152">
        <f>$A152*$N152*$Q152*60/3.6/2/3.14159/$U152</f>
        <v>8646.656701730984</v>
      </c>
      <c r="AZ152">
        <f>$A152*$O152*$Q152*60/3.6/2/3.14159/$U152</f>
        <v>5330.70583067881</v>
      </c>
      <c r="BA152">
        <v>780</v>
      </c>
      <c r="BB152">
        <f>$A152*$P152*$Q152*60/3.6/2/3.14159/$U152</f>
        <v>3777.665549299944</v>
      </c>
      <c r="BG152">
        <f>$BA152-$F152-$K152</f>
        <v>397.8194445299555</v>
      </c>
      <c r="BM152">
        <f>1.38888*$J152/$BG152</f>
        <v>3.421407421671441</v>
      </c>
      <c r="BP152">
        <f>1.38888*$J152/$BG152</f>
        <v>3.421407421671441</v>
      </c>
      <c r="BT152">
        <f>$A152*$M152*$Q152*60/3.6/2/3.14159/$U152</f>
        <v>15530.40281378866</v>
      </c>
      <c r="BV152">
        <f>$A152*$N152*$Q152*60/3.6/2/3.14159/$U152</f>
        <v>8646.656701730984</v>
      </c>
      <c r="BX152">
        <f>$A152*$O152*$Q152*60/3.6/2/3.14159/$U152</f>
        <v>5330.70583067881</v>
      </c>
      <c r="BY152">
        <v>900</v>
      </c>
      <c r="CE152">
        <f>$BY152-$F152-$K152</f>
        <v>517.8194445299555</v>
      </c>
      <c r="CK152">
        <f>1.38888*$J152/$CE152</f>
        <v>2.6285270172415496</v>
      </c>
      <c r="CN152">
        <f>1.38888*$J152/$CE152</f>
        <v>2.6285270172415496</v>
      </c>
      <c r="CR152">
        <f>$A152*$M152*$Q152*60/3.6/2/3.14159/$U152</f>
        <v>15530.40281378866</v>
      </c>
      <c r="CT152">
        <f>$A152*$N152*$Q152*60/3.6/2/3.14159/$U152</f>
        <v>8646.656701730984</v>
      </c>
      <c r="CV152">
        <f>$A152*$O152*$Q152*60/3.6/2/3.14159/$U152</f>
        <v>5330.70583067881</v>
      </c>
      <c r="CW152">
        <v>890</v>
      </c>
      <c r="DA152">
        <f>$CW152-$F152-$K152</f>
        <v>507.8194445299555</v>
      </c>
      <c r="DG152">
        <f>1.38888*$J152/$DA152</f>
        <v>2.6802880721904114</v>
      </c>
      <c r="DJ152">
        <f>1.38888*$J152/$DA152</f>
        <v>2.6802880721904114</v>
      </c>
    </row>
    <row r="153" spans="1:21" ht="12.75">
      <c r="A153">
        <v>95</v>
      </c>
      <c r="B153">
        <v>26.38888889</v>
      </c>
      <c r="C153">
        <f t="shared" si="28"/>
        <v>0.39</v>
      </c>
      <c r="D153">
        <v>1.2</v>
      </c>
      <c r="E153">
        <f t="shared" si="29"/>
        <v>1.6</v>
      </c>
      <c r="F153">
        <f t="shared" si="27"/>
        <v>260.7222222441778</v>
      </c>
      <c r="J153">
        <v>980</v>
      </c>
      <c r="K153">
        <f t="shared" si="30"/>
        <v>135</v>
      </c>
      <c r="M153">
        <v>3.7</v>
      </c>
      <c r="N153">
        <v>2.06</v>
      </c>
      <c r="O153">
        <v>1.27</v>
      </c>
      <c r="P153">
        <v>0.9</v>
      </c>
      <c r="Q153">
        <v>4.07143</v>
      </c>
      <c r="S153">
        <v>0.85</v>
      </c>
      <c r="U153">
        <v>0.238</v>
      </c>
    </row>
    <row r="154" spans="1:114" ht="12.75">
      <c r="A154">
        <v>97.5</v>
      </c>
      <c r="B154">
        <v>27.08333333</v>
      </c>
      <c r="C154">
        <f t="shared" si="28"/>
        <v>0.39</v>
      </c>
      <c r="D154">
        <v>1.2</v>
      </c>
      <c r="E154">
        <f t="shared" si="29"/>
        <v>1.6</v>
      </c>
      <c r="F154">
        <f t="shared" si="27"/>
        <v>274.6249999324</v>
      </c>
      <c r="G154" t="s">
        <v>83</v>
      </c>
      <c r="H154">
        <v>97.5</v>
      </c>
      <c r="I154">
        <v>27.08333333</v>
      </c>
      <c r="J154">
        <v>980</v>
      </c>
      <c r="K154">
        <f t="shared" si="30"/>
        <v>135</v>
      </c>
      <c r="M154">
        <v>3.7</v>
      </c>
      <c r="N154">
        <v>2.06</v>
      </c>
      <c r="O154">
        <v>1.27</v>
      </c>
      <c r="P154">
        <v>0.9</v>
      </c>
      <c r="Q154">
        <v>4.07143</v>
      </c>
      <c r="S154">
        <v>0.85</v>
      </c>
      <c r="U154">
        <v>0.238</v>
      </c>
      <c r="W154">
        <f>$A154*$M154*$Q154*60/3.6/2/3.14159/$U154</f>
        <v>16369.884046966426</v>
      </c>
      <c r="Y154">
        <f>$A154*$N154*$Q154*60/3.6/2/3.14159/$U154</f>
        <v>9114.0435504732</v>
      </c>
      <c r="AA154">
        <f>$A154*$O154*$Q154*60/3.6/2/3.14159/$U154</f>
        <v>5618.852091796584</v>
      </c>
      <c r="AB154">
        <v>800</v>
      </c>
      <c r="AC154">
        <f>$A154*$P154*$Q154*60/3.6/2/3.14159/$U154</f>
        <v>3981.8636870999417</v>
      </c>
      <c r="AD154">
        <v>640</v>
      </c>
      <c r="AI154">
        <f>$AB154-$F154-$K154</f>
        <v>390.3750000676</v>
      </c>
      <c r="AJ154">
        <f>$AD154-$F154-$K154</f>
        <v>230.3750000676</v>
      </c>
      <c r="AO154">
        <f>1.38888*$J154/$AI154</f>
        <v>3.4866536017017027</v>
      </c>
      <c r="AP154">
        <f>1.38888*$J154/$AJ154</f>
        <v>5.908203579384071</v>
      </c>
      <c r="AR154">
        <f>1.38888*$J154/$AI154</f>
        <v>3.4866536017017027</v>
      </c>
      <c r="AV154">
        <f>$A154*$M154*$Q154*60/3.6/2/3.14159/$U154</f>
        <v>16369.884046966426</v>
      </c>
      <c r="AX154">
        <f>$A154*$N154*$Q154*60/3.6/2/3.14159/$U154</f>
        <v>9114.0435504732</v>
      </c>
      <c r="AZ154">
        <f>$A154*$O154*$Q154*60/3.6/2/3.14159/$U154</f>
        <v>5618.852091796584</v>
      </c>
      <c r="BA154">
        <v>750</v>
      </c>
      <c r="BB154">
        <f>$A154*$P154*$Q154*60/3.6/2/3.14159/$U154</f>
        <v>3981.8636870999417</v>
      </c>
      <c r="BG154">
        <f>$BA154-$F154-$K154</f>
        <v>340.3750000676</v>
      </c>
      <c r="BM154">
        <f>1.38888*$J154/$BG154</f>
        <v>3.9988318758124977</v>
      </c>
      <c r="BP154">
        <f>1.38888*$J154/$BG154</f>
        <v>3.9988318758124977</v>
      </c>
      <c r="BT154">
        <f>$A154*$M154*$Q154*60/3.6/2/3.14159/$U154</f>
        <v>16369.884046966426</v>
      </c>
      <c r="BV154">
        <f>$A154*$N154*$Q154*60/3.6/2/3.14159/$U154</f>
        <v>9114.0435504732</v>
      </c>
      <c r="BX154">
        <f>$A154*$O154*$Q154*60/3.6/2/3.14159/$U154</f>
        <v>5618.852091796584</v>
      </c>
      <c r="BY154">
        <v>850</v>
      </c>
      <c r="CE154">
        <f>$BY154-$F154-$K154</f>
        <v>440.3750000676</v>
      </c>
      <c r="CK154">
        <f>1.38888*$J154/$CE154</f>
        <v>3.0907803571752783</v>
      </c>
      <c r="CN154">
        <f>1.38888*$J154/$CE154</f>
        <v>3.0907803571752783</v>
      </c>
      <c r="CR154">
        <f>$A154*$M154*$Q154*60/3.6/2/3.14159/$U154</f>
        <v>16369.884046966426</v>
      </c>
      <c r="CT154">
        <f>$A154*$N154*$Q154*60/3.6/2/3.14159/$U154</f>
        <v>9114.0435504732</v>
      </c>
      <c r="CV154">
        <f>$A154*$O154*$Q154*60/3.6/2/3.14159/$U154</f>
        <v>5618.852091796584</v>
      </c>
      <c r="CW154">
        <v>850</v>
      </c>
      <c r="DA154">
        <f>$CW154-$F154-$K154</f>
        <v>440.3750000676</v>
      </c>
      <c r="DG154">
        <f>1.38888*$J154/$DA154</f>
        <v>3.0907803571752783</v>
      </c>
      <c r="DJ154">
        <f>1.38888*$J154/$DA154</f>
        <v>3.0907803571752783</v>
      </c>
    </row>
    <row r="155" spans="1:116" ht="12.75">
      <c r="A155">
        <v>100</v>
      </c>
      <c r="B155">
        <v>27.77777778</v>
      </c>
      <c r="C155">
        <f t="shared" si="28"/>
        <v>0.39</v>
      </c>
      <c r="D155">
        <v>1.2</v>
      </c>
      <c r="E155">
        <f t="shared" si="29"/>
        <v>1.6</v>
      </c>
      <c r="F155">
        <f t="shared" si="27"/>
        <v>288.88888893511114</v>
      </c>
      <c r="J155">
        <v>980</v>
      </c>
      <c r="K155">
        <f t="shared" si="30"/>
        <v>135</v>
      </c>
      <c r="M155">
        <v>3.7</v>
      </c>
      <c r="N155">
        <v>2.06</v>
      </c>
      <c r="O155">
        <v>1.27</v>
      </c>
      <c r="P155">
        <v>0.9</v>
      </c>
      <c r="Q155">
        <v>4.07143</v>
      </c>
      <c r="S155">
        <v>0.85</v>
      </c>
      <c r="U155">
        <v>0.238</v>
      </c>
      <c r="W155">
        <f aca="true" t="shared" si="31" ref="W155:W170">$A155*$M155*$Q155*60/3.6/2/3.14159/$U155</f>
        <v>16789.624663555303</v>
      </c>
      <c r="Y155">
        <f aca="true" t="shared" si="32" ref="Y155:Y170">$A155*$N155*$Q155*60/3.6/2/3.14159/$U155</f>
        <v>9347.736974844305</v>
      </c>
      <c r="AA155">
        <f aca="true" t="shared" si="33" ref="AA155:AA170">$A155*$O155*$Q155*60/3.6/2/3.14159/$U155</f>
        <v>5762.92522235547</v>
      </c>
      <c r="AC155">
        <f aca="true" t="shared" si="34" ref="AC155:AC170">$A155*$P155*$Q155*60/3.6/2/3.14159/$U155</f>
        <v>4083.9627559999394</v>
      </c>
      <c r="AT155">
        <f>AR116+AR118+AR120+AR122+AR124+AR126+AR128+AR130+AR132+AR134+AR136+AR138+AR140+AR142+AR144+AR146+AR148+AR150+AR152+AR154</f>
        <v>29.33178190521768</v>
      </c>
      <c r="BR155">
        <f>BP116+BP118+BP120+BP122+BP124+BP126+BP128+BP130+BP132+BP134+BP136+BP138+BP140+BP142+BP144+BP146+BP148+BP150+BP152+BP154</f>
        <v>29.965003616900788</v>
      </c>
      <c r="CP155">
        <f>CN116+CN118+CN120+CN122+CN124+CN126+CN128+CN130+CN132+CN134+CN136+CN138+CN140+CN142+CN144+CN146+CN148+CN150+CN152+CN154</f>
        <v>26.39823531182614</v>
      </c>
      <c r="DL155">
        <f>DJ116+DJ118+DJ120+DJ122+DJ124+DJ126+DJ128+DJ130+DJ132+DJ134+DJ136+DJ138+DJ140+DJ142+DJ144+DJ146+DJ148+DJ150+DJ152+DJ154</f>
        <v>26.946320730733014</v>
      </c>
    </row>
    <row r="156" spans="1:54" ht="12.75">
      <c r="A156">
        <v>102.5</v>
      </c>
      <c r="B156">
        <f>$A156/3.6</f>
        <v>28.47222222222222</v>
      </c>
      <c r="C156">
        <f t="shared" si="28"/>
        <v>0.39</v>
      </c>
      <c r="D156">
        <v>1.2</v>
      </c>
      <c r="E156">
        <f t="shared" si="29"/>
        <v>1.6</v>
      </c>
      <c r="F156">
        <f t="shared" si="27"/>
        <v>303.51388888888886</v>
      </c>
      <c r="H156">
        <v>102.5</v>
      </c>
      <c r="I156">
        <f>$A156/3.6</f>
        <v>28.47222222222222</v>
      </c>
      <c r="J156">
        <v>980</v>
      </c>
      <c r="K156">
        <f t="shared" si="30"/>
        <v>135</v>
      </c>
      <c r="M156">
        <v>3.7</v>
      </c>
      <c r="N156">
        <v>2.06</v>
      </c>
      <c r="O156">
        <v>1.27</v>
      </c>
      <c r="P156">
        <v>0.9</v>
      </c>
      <c r="Q156">
        <v>4.07143</v>
      </c>
      <c r="S156">
        <v>0.85</v>
      </c>
      <c r="U156">
        <v>0.238</v>
      </c>
      <c r="W156">
        <f t="shared" si="31"/>
        <v>17209.365280144193</v>
      </c>
      <c r="Y156">
        <f t="shared" si="32"/>
        <v>9581.430399215415</v>
      </c>
      <c r="AA156">
        <f t="shared" si="33"/>
        <v>5906.998352914358</v>
      </c>
      <c r="AB156">
        <v>730</v>
      </c>
      <c r="AC156">
        <f t="shared" si="34"/>
        <v>4186.061824899938</v>
      </c>
      <c r="AD156">
        <v>635</v>
      </c>
      <c r="AI156">
        <f>$AB156-$F156-$K156</f>
        <v>291.48611111111114</v>
      </c>
      <c r="AJ156">
        <f>$AD156-$F156-$K156</f>
        <v>196.48611111111114</v>
      </c>
      <c r="AO156">
        <f>1.38888*$J156/$AI156</f>
        <v>4.669527459856101</v>
      </c>
      <c r="AP156">
        <f>1.38888*$J156/$AJ156</f>
        <v>6.927219396338445</v>
      </c>
      <c r="AV156">
        <f aca="true" t="shared" si="35" ref="AV156:AV170">$A156*$M156*$Q156*60/3.6/2/3.14159/$U156</f>
        <v>17209.365280144193</v>
      </c>
      <c r="AX156">
        <f aca="true" t="shared" si="36" ref="AX156:AX170">$A156*$N156*$Q156*60/3.6/2/3.14159/$U156</f>
        <v>9581.430399215415</v>
      </c>
      <c r="AZ156">
        <f aca="true" t="shared" si="37" ref="AZ156:AZ170">$A156*$O156*$Q156*60/3.6/2/3.14159/$U156</f>
        <v>5906.998352914358</v>
      </c>
      <c r="BA156">
        <v>680</v>
      </c>
      <c r="BB156">
        <f aca="true" t="shared" si="38" ref="BB156:BB170">$A156*$P156*$Q156*60/3.6/2/3.14159/$U156</f>
        <v>4186.061824899938</v>
      </c>
    </row>
    <row r="157" spans="1:54" ht="12.75">
      <c r="A157">
        <v>105</v>
      </c>
      <c r="B157">
        <f aca="true" t="shared" si="39" ref="B157:B171">$A157/3.6</f>
        <v>29.166666666666664</v>
      </c>
      <c r="C157">
        <f t="shared" si="28"/>
        <v>0.39</v>
      </c>
      <c r="D157">
        <v>1.2</v>
      </c>
      <c r="E157">
        <f t="shared" si="29"/>
        <v>1.6</v>
      </c>
      <c r="F157">
        <f t="shared" si="27"/>
        <v>318.5</v>
      </c>
      <c r="H157">
        <v>105</v>
      </c>
      <c r="I157">
        <f aca="true" t="shared" si="40" ref="I157:I171">$A157/3.6</f>
        <v>29.166666666666664</v>
      </c>
      <c r="J157">
        <v>980</v>
      </c>
      <c r="K157">
        <f t="shared" si="30"/>
        <v>135</v>
      </c>
      <c r="M157">
        <v>3.7</v>
      </c>
      <c r="N157">
        <v>2.06</v>
      </c>
      <c r="O157">
        <v>1.27</v>
      </c>
      <c r="P157">
        <v>0.9</v>
      </c>
      <c r="Q157">
        <v>4.07143</v>
      </c>
      <c r="S157">
        <v>0.85</v>
      </c>
      <c r="U157">
        <v>0.238</v>
      </c>
      <c r="W157">
        <f t="shared" si="31"/>
        <v>17629.105896733075</v>
      </c>
      <c r="Y157">
        <f t="shared" si="32"/>
        <v>9815.123823586522</v>
      </c>
      <c r="AA157">
        <f t="shared" si="33"/>
        <v>6051.0714834732435</v>
      </c>
      <c r="AC157">
        <f t="shared" si="34"/>
        <v>4288.160893799936</v>
      </c>
      <c r="AV157">
        <f t="shared" si="35"/>
        <v>17629.105896733075</v>
      </c>
      <c r="AX157">
        <f t="shared" si="36"/>
        <v>9815.123823586522</v>
      </c>
      <c r="AZ157">
        <f t="shared" si="37"/>
        <v>6051.0714834732435</v>
      </c>
      <c r="BB157">
        <f t="shared" si="38"/>
        <v>4288.160893799936</v>
      </c>
    </row>
    <row r="158" spans="1:54" ht="12.75">
      <c r="A158">
        <v>107.5</v>
      </c>
      <c r="B158">
        <f t="shared" si="39"/>
        <v>29.86111111111111</v>
      </c>
      <c r="C158">
        <f t="shared" si="28"/>
        <v>0.39</v>
      </c>
      <c r="D158">
        <v>1.2</v>
      </c>
      <c r="E158">
        <f t="shared" si="29"/>
        <v>1.6</v>
      </c>
      <c r="F158">
        <f t="shared" si="27"/>
        <v>333.84722222222223</v>
      </c>
      <c r="H158">
        <v>107.5</v>
      </c>
      <c r="I158">
        <f t="shared" si="40"/>
        <v>29.86111111111111</v>
      </c>
      <c r="J158">
        <v>980</v>
      </c>
      <c r="K158">
        <f t="shared" si="30"/>
        <v>135</v>
      </c>
      <c r="M158">
        <v>3.7</v>
      </c>
      <c r="N158">
        <v>2.06</v>
      </c>
      <c r="O158">
        <v>1.27</v>
      </c>
      <c r="P158">
        <v>0.9</v>
      </c>
      <c r="Q158">
        <v>4.07143</v>
      </c>
      <c r="S158">
        <v>0.85</v>
      </c>
      <c r="U158">
        <v>0.238</v>
      </c>
      <c r="W158">
        <f t="shared" si="31"/>
        <v>18048.846513321954</v>
      </c>
      <c r="Y158">
        <f t="shared" si="32"/>
        <v>10048.81724795763</v>
      </c>
      <c r="AA158">
        <f t="shared" si="33"/>
        <v>6195.144614032131</v>
      </c>
      <c r="AB158">
        <v>660</v>
      </c>
      <c r="AC158">
        <f t="shared" si="34"/>
        <v>4390.259962699935</v>
      </c>
      <c r="AD158">
        <v>630</v>
      </c>
      <c r="AI158">
        <f>$AB158-$F158-$K158</f>
        <v>191.15277777777777</v>
      </c>
      <c r="AJ158">
        <f>$AD158-$F158-$K158</f>
        <v>161.15277777777777</v>
      </c>
      <c r="AO158">
        <f>1.38888*$J158/$AI158</f>
        <v>7.120495008355737</v>
      </c>
      <c r="AP158">
        <f>1.38888*$J158/$AJ158</f>
        <v>8.44603747306731</v>
      </c>
      <c r="AV158">
        <f t="shared" si="35"/>
        <v>18048.846513321954</v>
      </c>
      <c r="AX158">
        <f t="shared" si="36"/>
        <v>10048.81724795763</v>
      </c>
      <c r="AZ158">
        <f t="shared" si="37"/>
        <v>6195.144614032131</v>
      </c>
      <c r="BB158">
        <f t="shared" si="38"/>
        <v>4390.259962699935</v>
      </c>
    </row>
    <row r="159" spans="1:54" ht="12.75">
      <c r="A159">
        <v>110</v>
      </c>
      <c r="B159">
        <f t="shared" si="39"/>
        <v>30.555555555555554</v>
      </c>
      <c r="C159">
        <f t="shared" si="28"/>
        <v>0.39</v>
      </c>
      <c r="D159">
        <v>1.2</v>
      </c>
      <c r="E159">
        <f t="shared" si="29"/>
        <v>1.6</v>
      </c>
      <c r="F159">
        <f t="shared" si="27"/>
        <v>349.55555555555554</v>
      </c>
      <c r="H159">
        <v>110</v>
      </c>
      <c r="I159">
        <f t="shared" si="40"/>
        <v>30.555555555555554</v>
      </c>
      <c r="J159">
        <v>980</v>
      </c>
      <c r="K159">
        <f t="shared" si="30"/>
        <v>135</v>
      </c>
      <c r="M159">
        <v>3.7</v>
      </c>
      <c r="N159">
        <v>2.06</v>
      </c>
      <c r="O159">
        <v>1.27</v>
      </c>
      <c r="P159">
        <v>0.9</v>
      </c>
      <c r="Q159">
        <v>4.07143</v>
      </c>
      <c r="S159">
        <v>0.85</v>
      </c>
      <c r="U159">
        <v>0.238</v>
      </c>
      <c r="W159">
        <f t="shared" si="31"/>
        <v>18468.587129910837</v>
      </c>
      <c r="Y159">
        <f t="shared" si="32"/>
        <v>10282.510672328737</v>
      </c>
      <c r="AA159">
        <f t="shared" si="33"/>
        <v>6339.217744591017</v>
      </c>
      <c r="AC159">
        <f t="shared" si="34"/>
        <v>4492.359031599934</v>
      </c>
      <c r="AV159">
        <f t="shared" si="35"/>
        <v>18468.587129910837</v>
      </c>
      <c r="AX159">
        <f t="shared" si="36"/>
        <v>10282.510672328737</v>
      </c>
      <c r="AZ159">
        <f t="shared" si="37"/>
        <v>6339.217744591017</v>
      </c>
      <c r="BB159">
        <f t="shared" si="38"/>
        <v>4492.359031599934</v>
      </c>
    </row>
    <row r="160" spans="1:54" ht="12.75">
      <c r="A160">
        <v>112.5</v>
      </c>
      <c r="B160">
        <f t="shared" si="39"/>
        <v>31.25</v>
      </c>
      <c r="C160">
        <f t="shared" si="28"/>
        <v>0.39</v>
      </c>
      <c r="D160">
        <v>1.2</v>
      </c>
      <c r="E160">
        <f t="shared" si="29"/>
        <v>1.6</v>
      </c>
      <c r="F160">
        <f t="shared" si="27"/>
        <v>365.62500000000006</v>
      </c>
      <c r="H160">
        <v>112.5</v>
      </c>
      <c r="I160">
        <f t="shared" si="40"/>
        <v>31.25</v>
      </c>
      <c r="J160">
        <v>980</v>
      </c>
      <c r="K160">
        <f t="shared" si="30"/>
        <v>135</v>
      </c>
      <c r="M160">
        <v>3.7</v>
      </c>
      <c r="N160">
        <v>2.06</v>
      </c>
      <c r="O160">
        <v>1.27</v>
      </c>
      <c r="P160">
        <v>0.9</v>
      </c>
      <c r="Q160">
        <v>4.07143</v>
      </c>
      <c r="S160">
        <v>0.85</v>
      </c>
      <c r="U160">
        <v>0.238</v>
      </c>
      <c r="W160">
        <f t="shared" si="31"/>
        <v>18888.327746499723</v>
      </c>
      <c r="Y160">
        <f t="shared" si="32"/>
        <v>10516.204096699845</v>
      </c>
      <c r="AA160">
        <f t="shared" si="33"/>
        <v>6483.290875149904</v>
      </c>
      <c r="AC160">
        <f t="shared" si="34"/>
        <v>4594.458100499933</v>
      </c>
      <c r="AD160">
        <v>630</v>
      </c>
      <c r="AJ160">
        <f>$AD160-$F160-$K160</f>
        <v>129.37499999999994</v>
      </c>
      <c r="AP160">
        <f>1.38888*$J160/$AJ160</f>
        <v>10.52059826086957</v>
      </c>
      <c r="AV160">
        <f t="shared" si="35"/>
        <v>18888.327746499723</v>
      </c>
      <c r="AX160">
        <f t="shared" si="36"/>
        <v>10516.204096699845</v>
      </c>
      <c r="AZ160">
        <f t="shared" si="37"/>
        <v>6483.290875149904</v>
      </c>
      <c r="BB160">
        <f t="shared" si="38"/>
        <v>4594.458100499933</v>
      </c>
    </row>
    <row r="161" spans="1:54" ht="12.75">
      <c r="A161">
        <v>115</v>
      </c>
      <c r="B161">
        <f t="shared" si="39"/>
        <v>31.944444444444443</v>
      </c>
      <c r="C161">
        <f t="shared" si="28"/>
        <v>0.39</v>
      </c>
      <c r="D161">
        <v>1.2</v>
      </c>
      <c r="E161">
        <f t="shared" si="29"/>
        <v>1.6</v>
      </c>
      <c r="F161">
        <f t="shared" si="27"/>
        <v>382.0555555555555</v>
      </c>
      <c r="H161">
        <v>115</v>
      </c>
      <c r="I161">
        <f t="shared" si="40"/>
        <v>31.944444444444443</v>
      </c>
      <c r="J161">
        <v>980</v>
      </c>
      <c r="K161">
        <f t="shared" si="30"/>
        <v>135</v>
      </c>
      <c r="M161">
        <v>3.7</v>
      </c>
      <c r="N161">
        <v>2.06</v>
      </c>
      <c r="O161">
        <v>1.27</v>
      </c>
      <c r="P161">
        <v>0.9</v>
      </c>
      <c r="Q161">
        <v>4.07143</v>
      </c>
      <c r="S161">
        <v>0.85</v>
      </c>
      <c r="U161">
        <v>0.238</v>
      </c>
      <c r="W161">
        <f t="shared" si="31"/>
        <v>19308.0683630886</v>
      </c>
      <c r="Y161">
        <f t="shared" si="32"/>
        <v>10749.897521070952</v>
      </c>
      <c r="AA161">
        <f t="shared" si="33"/>
        <v>6627.364005708792</v>
      </c>
      <c r="AC161">
        <f t="shared" si="34"/>
        <v>4696.55716939993</v>
      </c>
      <c r="AV161">
        <f t="shared" si="35"/>
        <v>19308.0683630886</v>
      </c>
      <c r="AX161">
        <f t="shared" si="36"/>
        <v>10749.897521070952</v>
      </c>
      <c r="AZ161">
        <f t="shared" si="37"/>
        <v>6627.364005708792</v>
      </c>
      <c r="BB161">
        <f t="shared" si="38"/>
        <v>4696.55716939993</v>
      </c>
    </row>
    <row r="162" spans="1:54" ht="12.75">
      <c r="A162">
        <v>117.5</v>
      </c>
      <c r="B162">
        <f t="shared" si="39"/>
        <v>32.638888888888886</v>
      </c>
      <c r="C162">
        <f t="shared" si="28"/>
        <v>0.39</v>
      </c>
      <c r="D162">
        <v>1.2</v>
      </c>
      <c r="E162">
        <f t="shared" si="29"/>
        <v>1.6</v>
      </c>
      <c r="F162">
        <f t="shared" si="27"/>
        <v>398.8472222222222</v>
      </c>
      <c r="H162">
        <v>117.5</v>
      </c>
      <c r="I162">
        <f t="shared" si="40"/>
        <v>32.638888888888886</v>
      </c>
      <c r="J162">
        <v>980</v>
      </c>
      <c r="K162">
        <f t="shared" si="30"/>
        <v>135</v>
      </c>
      <c r="M162">
        <v>3.7</v>
      </c>
      <c r="N162">
        <v>2.06</v>
      </c>
      <c r="O162">
        <v>1.27</v>
      </c>
      <c r="P162">
        <v>0.9</v>
      </c>
      <c r="Q162">
        <v>4.07143</v>
      </c>
      <c r="S162">
        <v>0.85</v>
      </c>
      <c r="U162">
        <v>0.238</v>
      </c>
      <c r="W162">
        <f t="shared" si="31"/>
        <v>19727.808979677488</v>
      </c>
      <c r="Y162">
        <f t="shared" si="32"/>
        <v>10983.59094544206</v>
      </c>
      <c r="AA162">
        <f t="shared" si="33"/>
        <v>6771.4371362676775</v>
      </c>
      <c r="AC162">
        <f t="shared" si="34"/>
        <v>4798.65623829993</v>
      </c>
      <c r="AD162">
        <v>625</v>
      </c>
      <c r="AJ162">
        <f>$AD162-$F162-$K162</f>
        <v>91.15277777777783</v>
      </c>
      <c r="AP162">
        <f>1.38888*$J162/$AJ162</f>
        <v>14.932100076184664</v>
      </c>
      <c r="AV162">
        <f t="shared" si="35"/>
        <v>19727.808979677488</v>
      </c>
      <c r="AX162">
        <f t="shared" si="36"/>
        <v>10983.59094544206</v>
      </c>
      <c r="AZ162">
        <f t="shared" si="37"/>
        <v>6771.4371362676775</v>
      </c>
      <c r="BB162">
        <f t="shared" si="38"/>
        <v>4798.65623829993</v>
      </c>
    </row>
    <row r="163" spans="1:54" ht="12.75">
      <c r="A163">
        <v>120</v>
      </c>
      <c r="B163">
        <f t="shared" si="39"/>
        <v>33.333333333333336</v>
      </c>
      <c r="C163">
        <f t="shared" si="28"/>
        <v>0.39</v>
      </c>
      <c r="D163">
        <v>1.2</v>
      </c>
      <c r="E163">
        <f t="shared" si="29"/>
        <v>1.6</v>
      </c>
      <c r="F163">
        <f t="shared" si="27"/>
        <v>416.00000000000006</v>
      </c>
      <c r="H163">
        <v>120</v>
      </c>
      <c r="I163">
        <f t="shared" si="40"/>
        <v>33.333333333333336</v>
      </c>
      <c r="J163">
        <v>980</v>
      </c>
      <c r="K163">
        <f t="shared" si="30"/>
        <v>135</v>
      </c>
      <c r="M163">
        <v>3.7</v>
      </c>
      <c r="N163">
        <v>2.06</v>
      </c>
      <c r="O163">
        <v>1.27</v>
      </c>
      <c r="P163">
        <v>0.9</v>
      </c>
      <c r="Q163">
        <v>4.07143</v>
      </c>
      <c r="S163">
        <v>0.85</v>
      </c>
      <c r="U163">
        <v>0.238</v>
      </c>
      <c r="W163">
        <f t="shared" si="31"/>
        <v>20147.54959626637</v>
      </c>
      <c r="Y163">
        <f t="shared" si="32"/>
        <v>11217.284369813167</v>
      </c>
      <c r="AA163">
        <f t="shared" si="33"/>
        <v>6915.510266826565</v>
      </c>
      <c r="AC163">
        <f t="shared" si="34"/>
        <v>4900.755307199928</v>
      </c>
      <c r="AV163">
        <f t="shared" si="35"/>
        <v>20147.54959626637</v>
      </c>
      <c r="AX163">
        <f t="shared" si="36"/>
        <v>11217.284369813167</v>
      </c>
      <c r="AZ163">
        <f t="shared" si="37"/>
        <v>6915.510266826565</v>
      </c>
      <c r="BB163">
        <f t="shared" si="38"/>
        <v>4900.755307199928</v>
      </c>
    </row>
    <row r="164" spans="1:54" ht="12.75">
      <c r="A164">
        <v>122.5</v>
      </c>
      <c r="B164">
        <f t="shared" si="39"/>
        <v>34.02777777777778</v>
      </c>
      <c r="C164">
        <f t="shared" si="28"/>
        <v>0.39</v>
      </c>
      <c r="D164">
        <v>1.2</v>
      </c>
      <c r="E164">
        <f t="shared" si="29"/>
        <v>1.6</v>
      </c>
      <c r="F164">
        <f t="shared" si="27"/>
        <v>433.5138888888889</v>
      </c>
      <c r="H164">
        <v>122.5</v>
      </c>
      <c r="I164">
        <f t="shared" si="40"/>
        <v>34.02777777777778</v>
      </c>
      <c r="J164">
        <v>980</v>
      </c>
      <c r="K164">
        <f t="shared" si="30"/>
        <v>135</v>
      </c>
      <c r="M164">
        <v>3.7</v>
      </c>
      <c r="N164">
        <v>2.06</v>
      </c>
      <c r="O164">
        <v>1.27</v>
      </c>
      <c r="P164">
        <v>0.9</v>
      </c>
      <c r="Q164">
        <v>4.07143</v>
      </c>
      <c r="S164">
        <v>0.85</v>
      </c>
      <c r="U164">
        <v>0.238</v>
      </c>
      <c r="W164">
        <f t="shared" si="31"/>
        <v>20567.290212855252</v>
      </c>
      <c r="Y164">
        <f t="shared" si="32"/>
        <v>11450.977794184279</v>
      </c>
      <c r="AA164">
        <f t="shared" si="33"/>
        <v>7059.5833973854515</v>
      </c>
      <c r="AC164">
        <f t="shared" si="34"/>
        <v>5002.854376099926</v>
      </c>
      <c r="AD164">
        <v>620</v>
      </c>
      <c r="AJ164">
        <f>$AD164-$F164-$K164</f>
        <v>51.486111111111086</v>
      </c>
      <c r="AP164">
        <f>1.38888*$J164/$AJ164</f>
        <v>26.436302346911262</v>
      </c>
      <c r="AV164">
        <f t="shared" si="35"/>
        <v>20567.290212855252</v>
      </c>
      <c r="AX164">
        <f t="shared" si="36"/>
        <v>11450.977794184279</v>
      </c>
      <c r="AZ164">
        <f t="shared" si="37"/>
        <v>7059.5833973854515</v>
      </c>
      <c r="BB164">
        <f t="shared" si="38"/>
        <v>5002.854376099926</v>
      </c>
    </row>
    <row r="165" spans="1:54" ht="12.75">
      <c r="A165">
        <v>125</v>
      </c>
      <c r="B165">
        <f t="shared" si="39"/>
        <v>34.72222222222222</v>
      </c>
      <c r="C165">
        <f t="shared" si="28"/>
        <v>0.39</v>
      </c>
      <c r="D165">
        <v>1.2</v>
      </c>
      <c r="E165">
        <f t="shared" si="29"/>
        <v>1.6</v>
      </c>
      <c r="F165">
        <f t="shared" si="27"/>
        <v>451.38888888888886</v>
      </c>
      <c r="H165">
        <v>125</v>
      </c>
      <c r="I165">
        <f t="shared" si="40"/>
        <v>34.72222222222222</v>
      </c>
      <c r="J165">
        <v>980</v>
      </c>
      <c r="K165">
        <f t="shared" si="30"/>
        <v>135</v>
      </c>
      <c r="M165">
        <v>3.7</v>
      </c>
      <c r="N165">
        <v>2.06</v>
      </c>
      <c r="O165">
        <v>1.27</v>
      </c>
      <c r="P165">
        <v>0.9</v>
      </c>
      <c r="Q165">
        <v>4.07143</v>
      </c>
      <c r="S165">
        <v>0.85</v>
      </c>
      <c r="U165">
        <v>0.238</v>
      </c>
      <c r="W165">
        <f t="shared" si="31"/>
        <v>20987.030829444135</v>
      </c>
      <c r="Y165">
        <f t="shared" si="32"/>
        <v>11684.671218555382</v>
      </c>
      <c r="AA165">
        <f t="shared" si="33"/>
        <v>7203.6565279443375</v>
      </c>
      <c r="AC165">
        <f t="shared" si="34"/>
        <v>5104.953444999925</v>
      </c>
      <c r="AV165">
        <f t="shared" si="35"/>
        <v>20987.030829444135</v>
      </c>
      <c r="AX165">
        <f t="shared" si="36"/>
        <v>11684.671218555382</v>
      </c>
      <c r="AZ165">
        <f t="shared" si="37"/>
        <v>7203.6565279443375</v>
      </c>
      <c r="BB165">
        <f t="shared" si="38"/>
        <v>5104.953444999925</v>
      </c>
    </row>
    <row r="166" spans="1:54" ht="12.75">
      <c r="A166">
        <v>127.5</v>
      </c>
      <c r="B166">
        <f t="shared" si="39"/>
        <v>35.416666666666664</v>
      </c>
      <c r="C166">
        <f t="shared" si="28"/>
        <v>0.39</v>
      </c>
      <c r="D166">
        <v>1.2</v>
      </c>
      <c r="E166">
        <f t="shared" si="29"/>
        <v>1.6</v>
      </c>
      <c r="F166">
        <f t="shared" si="27"/>
        <v>469.62499999999994</v>
      </c>
      <c r="H166">
        <v>127.5</v>
      </c>
      <c r="I166">
        <f t="shared" si="40"/>
        <v>35.416666666666664</v>
      </c>
      <c r="J166">
        <v>980</v>
      </c>
      <c r="K166">
        <f t="shared" si="30"/>
        <v>135</v>
      </c>
      <c r="M166">
        <v>3.7</v>
      </c>
      <c r="N166">
        <v>2.06</v>
      </c>
      <c r="O166">
        <v>1.27</v>
      </c>
      <c r="P166">
        <v>0.9</v>
      </c>
      <c r="Q166">
        <v>4.07143</v>
      </c>
      <c r="S166">
        <v>0.85</v>
      </c>
      <c r="U166">
        <v>0.238</v>
      </c>
      <c r="W166">
        <f t="shared" si="31"/>
        <v>21406.771446033017</v>
      </c>
      <c r="Y166">
        <f t="shared" si="32"/>
        <v>11918.364642926492</v>
      </c>
      <c r="AA166">
        <f t="shared" si="33"/>
        <v>7347.729658503225</v>
      </c>
      <c r="AC166">
        <f t="shared" si="34"/>
        <v>5207.052513899923</v>
      </c>
      <c r="AD166">
        <v>605</v>
      </c>
      <c r="AJ166">
        <f>$AD166-$F166-$K166</f>
        <v>0.37500000000005684</v>
      </c>
      <c r="AP166">
        <f>1.38888*$J166/$AJ166</f>
        <v>3629.60639999945</v>
      </c>
      <c r="AV166">
        <f t="shared" si="35"/>
        <v>21406.771446033017</v>
      </c>
      <c r="AX166">
        <f t="shared" si="36"/>
        <v>11918.364642926492</v>
      </c>
      <c r="AZ166">
        <f t="shared" si="37"/>
        <v>7347.729658503225</v>
      </c>
      <c r="BB166">
        <f t="shared" si="38"/>
        <v>5207.052513899923</v>
      </c>
    </row>
    <row r="167" spans="1:54" ht="12.75">
      <c r="A167">
        <v>130</v>
      </c>
      <c r="B167">
        <f t="shared" si="39"/>
        <v>36.11111111111111</v>
      </c>
      <c r="C167">
        <f t="shared" si="28"/>
        <v>0.39</v>
      </c>
      <c r="D167">
        <v>1.2</v>
      </c>
      <c r="E167">
        <f t="shared" si="29"/>
        <v>1.6</v>
      </c>
      <c r="F167">
        <f t="shared" si="27"/>
        <v>488.2222222222222</v>
      </c>
      <c r="H167">
        <v>130</v>
      </c>
      <c r="I167">
        <f t="shared" si="40"/>
        <v>36.11111111111111</v>
      </c>
      <c r="J167">
        <v>980</v>
      </c>
      <c r="K167">
        <f t="shared" si="30"/>
        <v>135</v>
      </c>
      <c r="M167">
        <v>3.7</v>
      </c>
      <c r="N167">
        <v>2.06</v>
      </c>
      <c r="O167">
        <v>1.27</v>
      </c>
      <c r="P167">
        <v>0.9</v>
      </c>
      <c r="Q167">
        <v>4.07143</v>
      </c>
      <c r="S167">
        <v>0.85</v>
      </c>
      <c r="U167">
        <v>0.238</v>
      </c>
      <c r="W167">
        <f t="shared" si="31"/>
        <v>21826.5120626219</v>
      </c>
      <c r="Y167">
        <f t="shared" si="32"/>
        <v>12152.058067297598</v>
      </c>
      <c r="AA167">
        <f t="shared" si="33"/>
        <v>7491.802789062111</v>
      </c>
      <c r="AC167">
        <f t="shared" si="34"/>
        <v>5309.151582799922</v>
      </c>
      <c r="AV167">
        <f t="shared" si="35"/>
        <v>21826.5120626219</v>
      </c>
      <c r="AX167">
        <f t="shared" si="36"/>
        <v>12152.058067297598</v>
      </c>
      <c r="AZ167">
        <f t="shared" si="37"/>
        <v>7491.802789062111</v>
      </c>
      <c r="BB167">
        <f t="shared" si="38"/>
        <v>5309.151582799922</v>
      </c>
    </row>
    <row r="168" spans="1:54" ht="12.75">
      <c r="A168">
        <v>132.5</v>
      </c>
      <c r="B168">
        <f t="shared" si="39"/>
        <v>36.80555555555556</v>
      </c>
      <c r="C168">
        <f t="shared" si="28"/>
        <v>0.39</v>
      </c>
      <c r="D168">
        <v>1.2</v>
      </c>
      <c r="E168">
        <f t="shared" si="29"/>
        <v>1.6</v>
      </c>
      <c r="F168">
        <f t="shared" si="27"/>
        <v>507.1805555555556</v>
      </c>
      <c r="H168">
        <v>132.5</v>
      </c>
      <c r="I168">
        <f t="shared" si="40"/>
        <v>36.80555555555556</v>
      </c>
      <c r="J168">
        <v>980</v>
      </c>
      <c r="K168">
        <f t="shared" si="30"/>
        <v>135</v>
      </c>
      <c r="M168">
        <v>3.7</v>
      </c>
      <c r="N168">
        <v>2.06</v>
      </c>
      <c r="O168">
        <v>1.27</v>
      </c>
      <c r="P168">
        <v>0.9</v>
      </c>
      <c r="Q168">
        <v>4.07143</v>
      </c>
      <c r="S168">
        <v>0.85</v>
      </c>
      <c r="U168">
        <v>0.238</v>
      </c>
      <c r="W168">
        <f t="shared" si="31"/>
        <v>22246.252679210782</v>
      </c>
      <c r="Y168">
        <f t="shared" si="32"/>
        <v>12385.751491668707</v>
      </c>
      <c r="AA168">
        <f t="shared" si="33"/>
        <v>7635.875919620999</v>
      </c>
      <c r="AC168">
        <f t="shared" si="34"/>
        <v>5411.25065169992</v>
      </c>
      <c r="AD168">
        <v>585</v>
      </c>
      <c r="AJ168">
        <f>$AD168-$F168-$K168</f>
        <v>-57.1805555555556</v>
      </c>
      <c r="AP168">
        <f>1.38888*$J168/$AJ168</f>
        <v>-23.803588243866876</v>
      </c>
      <c r="AV168">
        <f t="shared" si="35"/>
        <v>22246.252679210782</v>
      </c>
      <c r="AX168">
        <f t="shared" si="36"/>
        <v>12385.751491668707</v>
      </c>
      <c r="AZ168">
        <f t="shared" si="37"/>
        <v>7635.875919620999</v>
      </c>
      <c r="BB168">
        <f t="shared" si="38"/>
        <v>5411.25065169992</v>
      </c>
    </row>
    <row r="169" spans="1:54" ht="12.75">
      <c r="A169">
        <v>135</v>
      </c>
      <c r="B169">
        <f t="shared" si="39"/>
        <v>37.5</v>
      </c>
      <c r="C169">
        <f t="shared" si="28"/>
        <v>0.39</v>
      </c>
      <c r="D169">
        <v>1.2</v>
      </c>
      <c r="E169">
        <f t="shared" si="29"/>
        <v>1.6</v>
      </c>
      <c r="F169">
        <f t="shared" si="27"/>
        <v>526.5</v>
      </c>
      <c r="H169">
        <v>135</v>
      </c>
      <c r="I169">
        <f t="shared" si="40"/>
        <v>37.5</v>
      </c>
      <c r="J169">
        <v>980</v>
      </c>
      <c r="K169">
        <f t="shared" si="30"/>
        <v>135</v>
      </c>
      <c r="M169">
        <v>3.7</v>
      </c>
      <c r="N169">
        <v>2.06</v>
      </c>
      <c r="O169">
        <v>1.27</v>
      </c>
      <c r="P169">
        <v>0.9</v>
      </c>
      <c r="Q169">
        <v>4.07143</v>
      </c>
      <c r="S169">
        <v>0.85</v>
      </c>
      <c r="U169">
        <v>0.238</v>
      </c>
      <c r="W169">
        <f t="shared" si="31"/>
        <v>22665.993295799664</v>
      </c>
      <c r="Y169">
        <f t="shared" si="32"/>
        <v>12619.444916039813</v>
      </c>
      <c r="AA169">
        <f t="shared" si="33"/>
        <v>7779.949050179885</v>
      </c>
      <c r="AC169">
        <f t="shared" si="34"/>
        <v>5513.349720599917</v>
      </c>
      <c r="AV169">
        <f t="shared" si="35"/>
        <v>22665.993295799664</v>
      </c>
      <c r="AX169">
        <f t="shared" si="36"/>
        <v>12619.444916039813</v>
      </c>
      <c r="AZ169">
        <f t="shared" si="37"/>
        <v>7779.949050179885</v>
      </c>
      <c r="BB169">
        <f t="shared" si="38"/>
        <v>5513.349720599917</v>
      </c>
    </row>
    <row r="170" spans="1:54" ht="12.75">
      <c r="A170">
        <v>137.5</v>
      </c>
      <c r="B170">
        <f t="shared" si="39"/>
        <v>38.19444444444444</v>
      </c>
      <c r="C170">
        <f t="shared" si="28"/>
        <v>0.39</v>
      </c>
      <c r="D170">
        <v>1.2</v>
      </c>
      <c r="E170">
        <f t="shared" si="29"/>
        <v>1.6</v>
      </c>
      <c r="F170">
        <f t="shared" si="27"/>
        <v>546.1805555555555</v>
      </c>
      <c r="H170">
        <v>137.5</v>
      </c>
      <c r="I170">
        <f t="shared" si="40"/>
        <v>38.19444444444444</v>
      </c>
      <c r="J170">
        <v>980</v>
      </c>
      <c r="K170">
        <f t="shared" si="30"/>
        <v>135</v>
      </c>
      <c r="M170">
        <v>3.7</v>
      </c>
      <c r="N170">
        <v>2.06</v>
      </c>
      <c r="O170">
        <v>1.27</v>
      </c>
      <c r="P170">
        <v>0.9</v>
      </c>
      <c r="Q170">
        <v>4.07143</v>
      </c>
      <c r="S170">
        <v>0.85</v>
      </c>
      <c r="U170">
        <v>0.238</v>
      </c>
      <c r="W170">
        <f t="shared" si="31"/>
        <v>23085.73391238855</v>
      </c>
      <c r="Y170">
        <f t="shared" si="32"/>
        <v>12853.13834041092</v>
      </c>
      <c r="AA170">
        <f t="shared" si="33"/>
        <v>7924.022180738772</v>
      </c>
      <c r="AC170">
        <f t="shared" si="34"/>
        <v>5615.448789499917</v>
      </c>
      <c r="AD170">
        <v>570</v>
      </c>
      <c r="AV170">
        <f t="shared" si="35"/>
        <v>23085.73391238855</v>
      </c>
      <c r="AX170">
        <f t="shared" si="36"/>
        <v>12853.13834041092</v>
      </c>
      <c r="AZ170">
        <f t="shared" si="37"/>
        <v>7924.022180738772</v>
      </c>
      <c r="BB170">
        <f t="shared" si="38"/>
        <v>5615.448789499917</v>
      </c>
    </row>
    <row r="171" spans="1:11" ht="12.75">
      <c r="A171">
        <v>140</v>
      </c>
      <c r="B171">
        <f t="shared" si="39"/>
        <v>38.888888888888886</v>
      </c>
      <c r="C171">
        <f t="shared" si="28"/>
        <v>0.39</v>
      </c>
      <c r="D171">
        <v>1.2</v>
      </c>
      <c r="E171">
        <f t="shared" si="29"/>
        <v>1.6</v>
      </c>
      <c r="F171">
        <f t="shared" si="27"/>
        <v>566.2222222222222</v>
      </c>
      <c r="H171">
        <v>140</v>
      </c>
      <c r="I171">
        <f t="shared" si="40"/>
        <v>38.888888888888886</v>
      </c>
      <c r="J171">
        <v>980</v>
      </c>
      <c r="K171">
        <f t="shared" si="30"/>
        <v>135</v>
      </c>
    </row>
    <row r="175" ht="12.75">
      <c r="B175" t="s">
        <v>121</v>
      </c>
    </row>
    <row r="176" ht="12.75">
      <c r="B176" t="s">
        <v>122</v>
      </c>
    </row>
    <row r="177" spans="2:11" ht="12.75">
      <c r="B177" t="s">
        <v>123</v>
      </c>
      <c r="K177" t="s">
        <v>125</v>
      </c>
    </row>
    <row r="178" ht="12.75">
      <c r="B178" t="s">
        <v>124</v>
      </c>
    </row>
    <row r="180" spans="2:3" ht="12.75">
      <c r="B180" t="s">
        <v>0</v>
      </c>
      <c r="C180" t="s">
        <v>126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dcterms:created xsi:type="dcterms:W3CDTF">2005-12-22T17:43:41Z</dcterms:created>
  <dcterms:modified xsi:type="dcterms:W3CDTF">2006-01-02T19:08:57Z</dcterms:modified>
  <cp:category/>
  <cp:version/>
  <cp:contentType/>
  <cp:contentStatus/>
</cp:coreProperties>
</file>